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1-3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<sst xmlns="http://schemas.openxmlformats.org/spreadsheetml/2006/main" count="376" uniqueCount="39">
  <si>
    <r>
      <rPr>
        <b/>
        <sz val="16"/>
        <color theme="1"/>
        <rFont val="Tahoma"/>
        <charset val="134"/>
      </rPr>
      <t>2026</t>
    </r>
    <r>
      <rPr>
        <b/>
        <sz val="16"/>
        <color theme="1"/>
        <rFont val="宋体"/>
        <charset val="134"/>
      </rPr>
      <t>年</t>
    </r>
    <r>
      <rPr>
        <b/>
        <sz val="16"/>
        <color theme="1"/>
        <rFont val="Tahoma"/>
        <charset val="134"/>
      </rPr>
      <t>7</t>
    </r>
    <r>
      <rPr>
        <b/>
        <sz val="16"/>
        <color theme="1"/>
        <rFont val="宋体"/>
        <charset val="134"/>
      </rPr>
      <t>月学生公寓</t>
    </r>
    <r>
      <rPr>
        <b/>
        <sz val="16"/>
        <color theme="1"/>
        <rFont val="Tahoma"/>
        <charset val="134"/>
      </rPr>
      <t>18</t>
    </r>
    <r>
      <rPr>
        <b/>
        <sz val="16"/>
        <color theme="1"/>
        <rFont val="宋体"/>
        <charset val="134"/>
      </rPr>
      <t>栋水电实用明细表</t>
    </r>
  </si>
  <si>
    <r>
      <rPr>
        <b/>
        <sz val="11"/>
        <color theme="1"/>
        <rFont val="Tahoma"/>
        <charset val="134"/>
      </rPr>
      <t xml:space="preserve">      </t>
    </r>
    <r>
      <rPr>
        <b/>
        <sz val="11"/>
        <color theme="1"/>
        <rFont val="宋体"/>
        <charset val="134"/>
      </rPr>
      <t>超额电费：</t>
    </r>
    <r>
      <rPr>
        <b/>
        <sz val="11"/>
        <color theme="1"/>
        <rFont val="Tahoma"/>
        <charset val="134"/>
      </rPr>
      <t xml:space="preserve">18563.97  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Tahoma"/>
        <charset val="134"/>
      </rPr>
      <t xml:space="preserve">     </t>
    </r>
    <r>
      <rPr>
        <b/>
        <sz val="11"/>
        <color theme="1"/>
        <rFont val="宋体"/>
        <charset val="134"/>
      </rPr>
      <t>超额冷水费：</t>
    </r>
    <r>
      <rPr>
        <b/>
        <sz val="11"/>
        <color theme="1"/>
        <rFont val="Tahoma"/>
        <charset val="134"/>
      </rPr>
      <t>14.15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Tahoma"/>
        <charset val="134"/>
      </rPr>
      <t xml:space="preserve">       </t>
    </r>
    <r>
      <rPr>
        <b/>
        <sz val="11"/>
        <color theme="1"/>
        <rFont val="宋体"/>
        <charset val="134"/>
      </rPr>
      <t>超额热水费：</t>
    </r>
    <r>
      <rPr>
        <b/>
        <sz val="11"/>
        <color theme="1"/>
        <rFont val="Tahoma"/>
        <charset val="134"/>
      </rPr>
      <t xml:space="preserve">0 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Tahoma"/>
        <charset val="134"/>
      </rPr>
      <t xml:space="preserve">         </t>
    </r>
    <r>
      <rPr>
        <b/>
        <sz val="11"/>
        <color theme="1"/>
        <rFont val="宋体"/>
        <charset val="134"/>
      </rPr>
      <t>超额水电费合计：</t>
    </r>
    <r>
      <rPr>
        <b/>
        <sz val="11"/>
        <color theme="1"/>
        <rFont val="Tahoma"/>
        <charset val="134"/>
      </rPr>
      <t>18578.12</t>
    </r>
    <r>
      <rPr>
        <b/>
        <sz val="11"/>
        <color theme="1"/>
        <rFont val="宋体"/>
        <charset val="134"/>
      </rPr>
      <t>元</t>
    </r>
  </si>
  <si>
    <r>
      <rPr>
        <sz val="10"/>
        <rFont val="宋体"/>
        <charset val="134"/>
      </rPr>
      <t>房号</t>
    </r>
  </si>
  <si>
    <r>
      <rPr>
        <sz val="10"/>
        <rFont val="宋体"/>
        <charset val="134"/>
      </rPr>
      <t>人数</t>
    </r>
  </si>
  <si>
    <r>
      <rPr>
        <sz val="10"/>
        <color theme="1"/>
        <rFont val="宋体"/>
        <charset val="134"/>
      </rPr>
      <t>月数</t>
    </r>
  </si>
  <si>
    <r>
      <rPr>
        <sz val="10"/>
        <color theme="1"/>
        <rFont val="宋体"/>
        <charset val="134"/>
      </rPr>
      <t>电（</t>
    </r>
    <r>
      <rPr>
        <sz val="10"/>
        <color theme="1"/>
        <rFont val="Tahoma"/>
        <charset val="134"/>
      </rPr>
      <t>0.667</t>
    </r>
    <r>
      <rPr>
        <sz val="10"/>
        <color theme="1"/>
        <rFont val="宋体"/>
        <charset val="134"/>
      </rPr>
      <t>元</t>
    </r>
    <r>
      <rPr>
        <sz val="10"/>
        <color theme="1"/>
        <rFont val="Tahoma"/>
        <charset val="134"/>
      </rPr>
      <t>/</t>
    </r>
    <r>
      <rPr>
        <sz val="10"/>
        <color theme="1"/>
        <rFont val="宋体"/>
        <charset val="134"/>
      </rPr>
      <t>度）</t>
    </r>
  </si>
  <si>
    <r>
      <rPr>
        <sz val="10"/>
        <color theme="1"/>
        <rFont val="宋体"/>
        <charset val="134"/>
      </rPr>
      <t>空调（</t>
    </r>
    <r>
      <rPr>
        <sz val="10"/>
        <color theme="1"/>
        <rFont val="Tahoma"/>
        <charset val="134"/>
      </rPr>
      <t>0.667</t>
    </r>
    <r>
      <rPr>
        <sz val="10"/>
        <color theme="1"/>
        <rFont val="宋体"/>
        <charset val="134"/>
      </rPr>
      <t>元</t>
    </r>
    <r>
      <rPr>
        <sz val="10"/>
        <color theme="1"/>
        <rFont val="Tahoma"/>
        <charset val="134"/>
      </rPr>
      <t>/</t>
    </r>
    <r>
      <rPr>
        <sz val="10"/>
        <color theme="1"/>
        <rFont val="宋体"/>
        <charset val="134"/>
      </rPr>
      <t>度）</t>
    </r>
  </si>
  <si>
    <r>
      <rPr>
        <sz val="10"/>
        <color theme="1"/>
        <rFont val="宋体"/>
        <charset val="134"/>
      </rPr>
      <t>冷水（</t>
    </r>
    <r>
      <rPr>
        <sz val="10"/>
        <color theme="1"/>
        <rFont val="Tahoma"/>
        <charset val="134"/>
      </rPr>
      <t>2.83</t>
    </r>
    <r>
      <rPr>
        <sz val="10"/>
        <color theme="1"/>
        <rFont val="宋体"/>
        <charset val="134"/>
      </rPr>
      <t>元</t>
    </r>
    <r>
      <rPr>
        <sz val="10"/>
        <color theme="1"/>
        <rFont val="Tahoma"/>
        <charset val="134"/>
      </rPr>
      <t>/</t>
    </r>
    <r>
      <rPr>
        <sz val="10"/>
        <color theme="1"/>
        <rFont val="宋体"/>
        <charset val="134"/>
      </rPr>
      <t>吨）</t>
    </r>
  </si>
  <si>
    <r>
      <rPr>
        <sz val="10"/>
        <color theme="1"/>
        <rFont val="宋体"/>
        <charset val="134"/>
      </rPr>
      <t>热水（</t>
    </r>
    <r>
      <rPr>
        <sz val="10"/>
        <color theme="1"/>
        <rFont val="Tahoma"/>
        <charset val="134"/>
      </rPr>
      <t>25</t>
    </r>
    <r>
      <rPr>
        <sz val="10"/>
        <color theme="1"/>
        <rFont val="宋体"/>
        <charset val="134"/>
      </rPr>
      <t>元</t>
    </r>
    <r>
      <rPr>
        <sz val="10"/>
        <color theme="1"/>
        <rFont val="Tahoma"/>
        <charset val="134"/>
      </rPr>
      <t>/</t>
    </r>
    <r>
      <rPr>
        <sz val="10"/>
        <color theme="1"/>
        <rFont val="宋体"/>
        <charset val="134"/>
      </rPr>
      <t>吨）</t>
    </r>
  </si>
  <si>
    <r>
      <rPr>
        <sz val="10"/>
        <color theme="1"/>
        <rFont val="宋体"/>
        <charset val="134"/>
      </rPr>
      <t>水电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超用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总金额</t>
    </r>
  </si>
  <si>
    <r>
      <rPr>
        <u/>
        <sz val="10"/>
        <color theme="1"/>
        <rFont val="宋体"/>
        <charset val="134"/>
      </rPr>
      <t>6月</t>
    </r>
    <r>
      <rPr>
        <u/>
        <sz val="10"/>
        <color theme="1"/>
        <rFont val="Tahoma"/>
        <charset val="134"/>
      </rPr>
      <t xml:space="preserve">
23</t>
    </r>
    <r>
      <rPr>
        <u/>
        <sz val="10"/>
        <color theme="1"/>
        <rFont val="宋体"/>
        <charset val="134"/>
      </rPr>
      <t>日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电表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度数</t>
    </r>
  </si>
  <si>
    <r>
      <rPr>
        <u/>
        <sz val="10"/>
        <color theme="1"/>
        <rFont val="宋体"/>
        <charset val="134"/>
      </rPr>
      <t>7月</t>
    </r>
    <r>
      <rPr>
        <u/>
        <sz val="10"/>
        <color theme="1"/>
        <rFont val="Tahoma"/>
        <charset val="134"/>
      </rPr>
      <t xml:space="preserve">
31</t>
    </r>
    <r>
      <rPr>
        <u/>
        <sz val="10"/>
        <color theme="1"/>
        <rFont val="宋体"/>
        <charset val="134"/>
      </rPr>
      <t>日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电表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度数</t>
    </r>
  </si>
  <si>
    <r>
      <rPr>
        <sz val="10"/>
        <color theme="1"/>
        <rFont val="宋体"/>
        <charset val="134"/>
      </rPr>
      <t>本月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实用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电度数</t>
    </r>
  </si>
  <si>
    <r>
      <rPr>
        <sz val="10"/>
        <color theme="1"/>
        <rFont val="宋体"/>
        <charset val="134"/>
      </rPr>
      <t>本月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超用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电度数</t>
    </r>
  </si>
  <si>
    <r>
      <rPr>
        <sz val="10"/>
        <color theme="1"/>
        <rFont val="宋体"/>
        <charset val="134"/>
      </rPr>
      <t>本月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超用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电费</t>
    </r>
  </si>
  <si>
    <t>6月
23日
电表
度数</t>
  </si>
  <si>
    <r>
      <rPr>
        <sz val="10"/>
        <color theme="1"/>
        <rFont val="宋体"/>
        <charset val="134"/>
      </rPr>
      <t>本月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实用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电费</t>
    </r>
  </si>
  <si>
    <t>6月
23日
水表数</t>
  </si>
  <si>
    <r>
      <rPr>
        <u/>
        <sz val="10"/>
        <color theme="1"/>
        <rFont val="宋体"/>
        <charset val="134"/>
      </rPr>
      <t>7月</t>
    </r>
    <r>
      <rPr>
        <u/>
        <sz val="10"/>
        <color theme="1"/>
        <rFont val="Tahoma"/>
        <charset val="134"/>
      </rPr>
      <t xml:space="preserve">
31</t>
    </r>
    <r>
      <rPr>
        <u/>
        <sz val="10"/>
        <color theme="1"/>
        <rFont val="宋体"/>
        <charset val="134"/>
      </rPr>
      <t>日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水表数</t>
    </r>
  </si>
  <si>
    <r>
      <rPr>
        <sz val="10"/>
        <color theme="1"/>
        <rFont val="宋体"/>
        <charset val="134"/>
      </rPr>
      <t>本月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水表数</t>
    </r>
  </si>
  <si>
    <r>
      <rPr>
        <sz val="10"/>
        <color theme="1"/>
        <rFont val="宋体"/>
        <charset val="134"/>
      </rPr>
      <t>本月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超用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水数</t>
    </r>
  </si>
  <si>
    <r>
      <rPr>
        <sz val="10"/>
        <color theme="1"/>
        <rFont val="宋体"/>
        <charset val="134"/>
      </rPr>
      <t>本月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超用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水费</t>
    </r>
  </si>
  <si>
    <r>
      <rPr>
        <u/>
        <sz val="10"/>
        <color theme="1"/>
        <rFont val="宋体"/>
        <charset val="134"/>
      </rPr>
      <t>6月</t>
    </r>
    <r>
      <rPr>
        <u/>
        <sz val="10"/>
        <color theme="1"/>
        <rFont val="Tahoma"/>
        <charset val="134"/>
      </rPr>
      <t xml:space="preserve">
23</t>
    </r>
    <r>
      <rPr>
        <u/>
        <sz val="10"/>
        <color theme="1"/>
        <rFont val="宋体"/>
        <charset val="134"/>
      </rPr>
      <t>日</t>
    </r>
    <r>
      <rPr>
        <sz val="10"/>
        <color theme="1"/>
        <rFont val="Tahoma"/>
        <charset val="134"/>
      </rPr>
      <t xml:space="preserve">
</t>
    </r>
    <r>
      <rPr>
        <sz val="10"/>
        <color theme="1"/>
        <rFont val="宋体"/>
        <charset val="134"/>
      </rPr>
      <t>水表数</t>
    </r>
  </si>
  <si>
    <t>栋2026年   月   日各总表数</t>
  </si>
  <si>
    <t>区域</t>
  </si>
  <si>
    <t>冷水</t>
  </si>
  <si>
    <t>热水</t>
  </si>
  <si>
    <t>日常电</t>
  </si>
  <si>
    <t>空调电</t>
  </si>
  <si>
    <t>南楼</t>
  </si>
  <si>
    <t>无总表</t>
  </si>
  <si>
    <t>北楼</t>
  </si>
  <si>
    <t>照明电+空调电</t>
  </si>
  <si>
    <t>冷水费</t>
  </si>
  <si>
    <t>热水费</t>
  </si>
  <si>
    <t>总超额水电费</t>
  </si>
  <si>
    <r>
      <rPr>
        <sz val="10"/>
        <rFont val="宋体"/>
        <charset val="134"/>
      </rPr>
      <t>小计</t>
    </r>
  </si>
  <si>
    <r>
      <rPr>
        <sz val="10"/>
        <color theme="1"/>
        <rFont val="宋体"/>
        <charset val="134"/>
      </rPr>
      <t>维修工：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</si>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</sst>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6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0"/>
      <name val="Tahoma"/>
      <charset val="134"/>
    </font>
    <font>
      <sz val="10"/>
      <color theme="1"/>
      <name val="Tahoma"/>
      <charset val="134"/>
    </font>
    <font>
      <b/>
      <sz val="16"/>
      <color theme="1"/>
      <name val="Tahoma"/>
      <charset val="134"/>
    </font>
    <font>
      <b/>
      <sz val="16"/>
      <color theme="1"/>
      <name val="宋体"/>
      <charset val="134"/>
    </font>
    <font>
      <b/>
      <sz val="11"/>
      <color theme="1"/>
      <name val="Tahoma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0"/>
      <color theme="1"/>
      <name val="宋体"/>
      <charset val="134"/>
    </font>
    <font>
      <u/>
      <sz val="10"/>
      <color theme="1"/>
      <name val="Tahoma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0"/>
      <color theme="1" tint="0.0499893185216834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77"/>
  <sheetViews>
    <sheetView tabSelected="1" zoomScale="70" zoomScaleNormal="70" workbookViewId="0">
      <pane ySplit="5" topLeftCell="A6" activePane="bottomLeft" state="frozen"/>
      <selection/>
      <selection pane="bottomLeft" activeCell="AB9" sqref="AB9:AB10"/>
    </sheetView>
  </sheetViews>
  <sheetFormatPr defaultColWidth="9" defaultRowHeight="14.25"/>
  <cols>
    <col min="1" max="1" width="4.375" style="2" customWidth="1"/>
    <col min="2" max="2" width="3.875" style="2" customWidth="1"/>
    <col min="3" max="3" width="4" style="3" customWidth="1"/>
    <col min="4" max="4" width="6.125" style="4" customWidth="1"/>
    <col min="5" max="5" width="6.25" style="4" customWidth="1"/>
    <col min="6" max="6" width="6.5" style="3" customWidth="1"/>
    <col min="7" max="7" width="6.625" style="3" customWidth="1"/>
    <col min="8" max="8" width="7.625" style="3" customWidth="1"/>
    <col min="9" max="10" width="6.5" style="4" customWidth="1"/>
    <col min="11" max="11" width="6.25" style="3" customWidth="1"/>
    <col min="12" max="12" width="7.625" style="3" customWidth="1"/>
    <col min="13" max="14" width="6.25" style="4" customWidth="1"/>
    <col min="15" max="16" width="6.125" style="3" customWidth="1"/>
    <col min="17" max="17" width="6.375" style="3" customWidth="1"/>
    <col min="18" max="19" width="6.25" style="4" customWidth="1"/>
    <col min="20" max="21" width="6.125" style="3" customWidth="1"/>
    <col min="22" max="22" width="6.25" style="3" customWidth="1"/>
    <col min="23" max="23" width="8.5" style="3" customWidth="1"/>
    <col min="24" max="24" width="8.59166666666667" style="5" customWidth="1"/>
    <col min="25" max="25" width="14.9916666666667" style="5" customWidth="1"/>
    <col min="26" max="26" width="15.775" style="5" customWidth="1"/>
    <col min="27" max="29" width="12.3416666666667" style="5" customWidth="1"/>
    <col min="30" max="30" width="9.375" style="5"/>
    <col min="31" max="16384" width="9" style="5"/>
  </cols>
  <sheetData>
    <row r="1" ht="27.95" customHeight="1" spans="1:29">
      <c r="A1" s="6" t="s">
        <v>0</v>
      </c>
      <c r="B1" s="6"/>
      <c r="C1" s="6"/>
      <c r="D1" s="7"/>
      <c r="E1" s="7"/>
      <c r="F1" s="6"/>
      <c r="G1" s="6"/>
      <c r="H1" s="6"/>
      <c r="I1" s="7"/>
      <c r="J1" s="7"/>
      <c r="K1" s="6"/>
      <c r="L1" s="6"/>
      <c r="M1" s="7"/>
      <c r="N1" s="7"/>
      <c r="O1" s="6"/>
      <c r="P1" s="6"/>
      <c r="Q1" s="6"/>
      <c r="R1" s="7"/>
      <c r="S1" s="7"/>
      <c r="T1" s="6"/>
      <c r="U1" s="6"/>
      <c r="V1" s="6"/>
      <c r="W1" s="6"/>
      <c r="X1" s="8"/>
    </row>
    <row r="2" ht="17.25" customHeight="1" spans="1:29">
      <c r="A2" s="9" t="s">
        <v>1</v>
      </c>
      <c r="B2" s="9"/>
      <c r="C2" s="9"/>
      <c r="D2" s="10"/>
      <c r="E2" s="10"/>
      <c r="F2" s="9"/>
      <c r="G2" s="9"/>
      <c r="H2" s="9"/>
      <c r="I2" s="10"/>
      <c r="J2" s="10"/>
      <c r="K2" s="9"/>
      <c r="L2" s="9"/>
      <c r="M2" s="10"/>
      <c r="N2" s="10"/>
      <c r="O2" s="9"/>
      <c r="P2" s="9"/>
      <c r="Q2" s="9"/>
      <c r="R2" s="10"/>
      <c r="S2" s="10"/>
      <c r="T2" s="9"/>
      <c r="U2" s="9"/>
      <c r="V2" s="9"/>
      <c r="W2" s="9"/>
      <c r="X2" s="11"/>
    </row>
    <row r="3" ht="18" customHeight="1" spans="1:29">
      <c r="A3" s="12" t="s">
        <v>2</v>
      </c>
      <c r="B3" s="13" t="s">
        <v>3</v>
      </c>
      <c r="C3" s="14" t="s">
        <v>4</v>
      </c>
      <c r="D3" s="15" t="s">
        <v>5</v>
      </c>
      <c r="E3" s="15"/>
      <c r="F3" s="16"/>
      <c r="G3" s="16"/>
      <c r="H3" s="16"/>
      <c r="I3" s="17" t="s">
        <v>6</v>
      </c>
      <c r="J3" s="18"/>
      <c r="K3" s="19"/>
      <c r="L3" s="20"/>
      <c r="M3" s="17" t="s">
        <v>7</v>
      </c>
      <c r="N3" s="18"/>
      <c r="O3" s="19"/>
      <c r="P3" s="19"/>
      <c r="Q3" s="20"/>
      <c r="R3" s="15" t="s">
        <v>8</v>
      </c>
      <c r="S3" s="15"/>
      <c r="T3" s="16"/>
      <c r="U3" s="16"/>
      <c r="V3" s="16"/>
      <c r="W3" s="14" t="s">
        <v>9</v>
      </c>
      <c r="X3" s="21"/>
    </row>
    <row r="4" ht="21" customHeight="1" spans="1:29">
      <c r="A4" s="12"/>
      <c r="B4" s="22"/>
      <c r="C4" s="23"/>
      <c r="D4" s="24" t="s">
        <v>10</v>
      </c>
      <c r="E4" s="24" t="s">
        <v>11</v>
      </c>
      <c r="F4" s="14" t="s">
        <v>12</v>
      </c>
      <c r="G4" s="14" t="s">
        <v>13</v>
      </c>
      <c r="H4" s="14" t="s">
        <v>14</v>
      </c>
      <c r="I4" s="25" t="s">
        <v>15</v>
      </c>
      <c r="J4" s="24" t="s">
        <v>11</v>
      </c>
      <c r="K4" s="14" t="s">
        <v>12</v>
      </c>
      <c r="L4" s="14" t="s">
        <v>16</v>
      </c>
      <c r="M4" s="25" t="s">
        <v>17</v>
      </c>
      <c r="N4" s="24" t="s">
        <v>18</v>
      </c>
      <c r="O4" s="14" t="s">
        <v>19</v>
      </c>
      <c r="P4" s="14" t="s">
        <v>20</v>
      </c>
      <c r="Q4" s="14" t="s">
        <v>21</v>
      </c>
      <c r="R4" s="24" t="s">
        <v>22</v>
      </c>
      <c r="S4" s="24" t="s">
        <v>18</v>
      </c>
      <c r="T4" s="14" t="s">
        <v>19</v>
      </c>
      <c r="U4" s="14" t="s">
        <v>20</v>
      </c>
      <c r="V4" s="14" t="s">
        <v>21</v>
      </c>
      <c r="W4" s="23"/>
      <c r="X4" s="21"/>
    </row>
    <row r="5" ht="33" customHeight="1" spans="1:29">
      <c r="A5" s="26"/>
      <c r="B5" s="22"/>
      <c r="C5" s="23"/>
      <c r="D5" s="27"/>
      <c r="E5" s="27"/>
      <c r="F5" s="23"/>
      <c r="G5" s="23"/>
      <c r="H5" s="23"/>
      <c r="I5" s="27"/>
      <c r="J5" s="27"/>
      <c r="K5" s="23"/>
      <c r="L5" s="23"/>
      <c r="M5" s="27"/>
      <c r="N5" s="27"/>
      <c r="O5" s="23"/>
      <c r="P5" s="23"/>
      <c r="Q5" s="23"/>
      <c r="R5" s="27"/>
      <c r="S5" s="27"/>
      <c r="T5" s="23"/>
      <c r="U5" s="23"/>
      <c r="V5" s="23"/>
      <c r="W5" s="23"/>
      <c r="X5" s="21"/>
    </row>
    <row r="6" ht="21" customHeight="1" spans="1:29">
      <c r="A6" s="15">
        <v>109</v>
      </c>
      <c r="B6" s="15">
        <v>4</v>
      </c>
      <c r="C6" s="16">
        <v>1</v>
      </c>
      <c r="D6" s="15">
        <v>7330</v>
      </c>
      <c r="E6" s="15">
        <v>7342</v>
      </c>
      <c r="F6" s="16">
        <f t="shared" ref="F6:F22" si="0">SUM(E6-D6)</f>
        <v>12</v>
      </c>
      <c r="G6" s="16">
        <f t="shared" ref="G6:G22" si="1">MAX(F6-8*B6*C6,0)</f>
        <v>0</v>
      </c>
      <c r="H6" s="16">
        <f t="shared" ref="H6:H22" si="2">ROUND(G6*0.667,2)</f>
        <v>0</v>
      </c>
      <c r="I6" s="15">
        <v>4261</v>
      </c>
      <c r="J6" s="15">
        <v>4434</v>
      </c>
      <c r="K6" s="16">
        <f t="shared" ref="K6:K22" si="3">J6-I6</f>
        <v>173</v>
      </c>
      <c r="L6" s="16">
        <f t="shared" ref="L6:L22" si="4">ROUND(K6*0.667,2)</f>
        <v>115.39</v>
      </c>
      <c r="M6" s="15">
        <v>1122</v>
      </c>
      <c r="N6" s="15">
        <v>1129</v>
      </c>
      <c r="O6" s="16">
        <f t="shared" ref="O6:O22" si="5">N6-M6</f>
        <v>7</v>
      </c>
      <c r="P6" s="16">
        <f t="shared" ref="P6:P22" si="6">MAX(O6-4*B6*C6,0)</f>
        <v>0</v>
      </c>
      <c r="Q6" s="16">
        <f t="shared" ref="Q6:Q22" si="7">ROUND(P6*2.83,2)</f>
        <v>0</v>
      </c>
      <c r="R6" s="15">
        <v>219.1</v>
      </c>
      <c r="S6" s="15">
        <v>223.8</v>
      </c>
      <c r="T6" s="16">
        <f t="shared" ref="T6:T22" si="8">S6-R6</f>
        <v>4.70000000000002</v>
      </c>
      <c r="U6" s="16">
        <f t="shared" ref="U6:U22" si="9">MAX(T6-1.6*B6*C6,0)</f>
        <v>0</v>
      </c>
      <c r="V6" s="16">
        <f t="shared" ref="V6:V22" si="10">ROUND(U6*25,2)</f>
        <v>0</v>
      </c>
      <c r="W6" s="16">
        <f t="shared" ref="W6:W22" si="11">H6+L6+Q6+V6</f>
        <v>115.39</v>
      </c>
      <c r="X6" s="28"/>
    </row>
    <row r="7" ht="21" customHeight="1" spans="1:29">
      <c r="A7" s="15">
        <v>110</v>
      </c>
      <c r="B7" s="15">
        <v>4</v>
      </c>
      <c r="C7" s="16">
        <v>1</v>
      </c>
      <c r="D7" s="15">
        <v>7743</v>
      </c>
      <c r="E7" s="15">
        <v>7797</v>
      </c>
      <c r="F7" s="16">
        <f t="shared" si="0"/>
        <v>54</v>
      </c>
      <c r="G7" s="16">
        <f t="shared" si="1"/>
        <v>22</v>
      </c>
      <c r="H7" s="16">
        <f t="shared" si="2"/>
        <v>14.67</v>
      </c>
      <c r="I7" s="15">
        <v>4167</v>
      </c>
      <c r="J7" s="15">
        <v>4318</v>
      </c>
      <c r="K7" s="16">
        <f t="shared" si="3"/>
        <v>151</v>
      </c>
      <c r="L7" s="16">
        <f t="shared" si="4"/>
        <v>100.72</v>
      </c>
      <c r="M7" s="15">
        <v>505</v>
      </c>
      <c r="N7" s="15">
        <v>515</v>
      </c>
      <c r="O7" s="16">
        <f t="shared" si="5"/>
        <v>10</v>
      </c>
      <c r="P7" s="16">
        <f t="shared" si="6"/>
        <v>0</v>
      </c>
      <c r="Q7" s="16">
        <f t="shared" si="7"/>
        <v>0</v>
      </c>
      <c r="R7" s="15">
        <v>206.5</v>
      </c>
      <c r="S7" s="15">
        <v>212.3</v>
      </c>
      <c r="T7" s="16">
        <f t="shared" si="8"/>
        <v>5.80000000000001</v>
      </c>
      <c r="U7" s="16">
        <f t="shared" si="9"/>
        <v>0</v>
      </c>
      <c r="V7" s="16">
        <f t="shared" si="10"/>
        <v>0</v>
      </c>
      <c r="W7" s="16">
        <f t="shared" si="11"/>
        <v>115.39</v>
      </c>
      <c r="X7" s="28"/>
      <c r="Y7" s="29" t="s">
        <v>23</v>
      </c>
      <c r="Z7" s="30"/>
      <c r="AA7" s="30"/>
      <c r="AB7" s="30"/>
      <c r="AC7" s="31"/>
    </row>
    <row r="8" ht="21" customHeight="1" spans="1:29">
      <c r="A8" s="15">
        <v>111</v>
      </c>
      <c r="B8" s="15">
        <v>3</v>
      </c>
      <c r="C8" s="16">
        <v>1</v>
      </c>
      <c r="D8" s="15">
        <v>7430</v>
      </c>
      <c r="E8" s="15">
        <v>7490</v>
      </c>
      <c r="F8" s="16">
        <f t="shared" si="0"/>
        <v>60</v>
      </c>
      <c r="G8" s="16">
        <f t="shared" si="1"/>
        <v>36</v>
      </c>
      <c r="H8" s="16">
        <f t="shared" si="2"/>
        <v>24.01</v>
      </c>
      <c r="I8" s="15">
        <v>4564</v>
      </c>
      <c r="J8" s="15">
        <v>4739</v>
      </c>
      <c r="K8" s="16">
        <f t="shared" si="3"/>
        <v>175</v>
      </c>
      <c r="L8" s="16">
        <f t="shared" si="4"/>
        <v>116.73</v>
      </c>
      <c r="M8" s="15">
        <v>1072</v>
      </c>
      <c r="N8" s="15">
        <v>1079</v>
      </c>
      <c r="O8" s="16">
        <f t="shared" si="5"/>
        <v>7</v>
      </c>
      <c r="P8" s="16">
        <f t="shared" si="6"/>
        <v>0</v>
      </c>
      <c r="Q8" s="16">
        <f t="shared" si="7"/>
        <v>0</v>
      </c>
      <c r="R8" s="15">
        <v>129.4</v>
      </c>
      <c r="S8" s="15">
        <v>133.8</v>
      </c>
      <c r="T8" s="16">
        <f t="shared" si="8"/>
        <v>4.40000000000001</v>
      </c>
      <c r="U8" s="16">
        <f t="shared" si="9"/>
        <v>0</v>
      </c>
      <c r="V8" s="16">
        <f t="shared" si="10"/>
        <v>0</v>
      </c>
      <c r="W8" s="16">
        <f t="shared" si="11"/>
        <v>140.74</v>
      </c>
      <c r="X8" s="28"/>
      <c r="Y8" s="32" t="s">
        <v>24</v>
      </c>
      <c r="Z8" s="33" t="s">
        <v>25</v>
      </c>
      <c r="AA8" s="33" t="s">
        <v>26</v>
      </c>
      <c r="AB8" s="33" t="s">
        <v>27</v>
      </c>
      <c r="AC8" s="33" t="s">
        <v>28</v>
      </c>
    </row>
    <row r="9" ht="21" customHeight="1" spans="1:29">
      <c r="A9" s="15">
        <v>112</v>
      </c>
      <c r="B9" s="15">
        <v>4</v>
      </c>
      <c r="C9" s="16">
        <v>1</v>
      </c>
      <c r="D9" s="15">
        <v>6748</v>
      </c>
      <c r="E9" s="15">
        <v>6771</v>
      </c>
      <c r="F9" s="16">
        <f t="shared" si="0"/>
        <v>23</v>
      </c>
      <c r="G9" s="16">
        <f t="shared" si="1"/>
        <v>0</v>
      </c>
      <c r="H9" s="16">
        <f t="shared" si="2"/>
        <v>0</v>
      </c>
      <c r="I9" s="15">
        <v>5276</v>
      </c>
      <c r="J9" s="15">
        <v>5455</v>
      </c>
      <c r="K9" s="16">
        <f t="shared" si="3"/>
        <v>179</v>
      </c>
      <c r="L9" s="16">
        <f t="shared" si="4"/>
        <v>119.39</v>
      </c>
      <c r="M9" s="15">
        <v>1009</v>
      </c>
      <c r="N9" s="15">
        <v>1015</v>
      </c>
      <c r="O9" s="16">
        <f t="shared" si="5"/>
        <v>6</v>
      </c>
      <c r="P9" s="16">
        <f t="shared" si="6"/>
        <v>0</v>
      </c>
      <c r="Q9" s="16">
        <f t="shared" si="7"/>
        <v>0</v>
      </c>
      <c r="R9" s="15">
        <v>190.6</v>
      </c>
      <c r="S9" s="15">
        <v>195.6</v>
      </c>
      <c r="T9" s="16">
        <f t="shared" si="8"/>
        <v>5</v>
      </c>
      <c r="U9" s="16">
        <f t="shared" si="9"/>
        <v>0</v>
      </c>
      <c r="V9" s="16">
        <f t="shared" si="10"/>
        <v>0</v>
      </c>
      <c r="W9" s="16">
        <f t="shared" si="11"/>
        <v>119.39</v>
      </c>
      <c r="X9" s="28"/>
      <c r="Y9" s="33" t="s">
        <v>29</v>
      </c>
      <c r="Z9" s="32">
        <v>70228</v>
      </c>
      <c r="AA9" s="32">
        <v>15126</v>
      </c>
      <c r="AB9" s="32">
        <v>16880</v>
      </c>
      <c r="AC9" s="33" t="s">
        <v>30</v>
      </c>
    </row>
    <row r="10" ht="21" customHeight="1" spans="1:29">
      <c r="A10" s="15">
        <v>114</v>
      </c>
      <c r="B10" s="15">
        <v>1</v>
      </c>
      <c r="C10" s="16">
        <v>1</v>
      </c>
      <c r="D10" s="15">
        <v>2890</v>
      </c>
      <c r="E10" s="15">
        <v>2890</v>
      </c>
      <c r="F10" s="16">
        <f t="shared" si="0"/>
        <v>0</v>
      </c>
      <c r="G10" s="16">
        <f t="shared" si="1"/>
        <v>0</v>
      </c>
      <c r="H10" s="16">
        <f t="shared" si="2"/>
        <v>0</v>
      </c>
      <c r="I10" s="15">
        <v>5858</v>
      </c>
      <c r="J10" s="15">
        <v>5858</v>
      </c>
      <c r="K10" s="16">
        <f t="shared" si="3"/>
        <v>0</v>
      </c>
      <c r="L10" s="16">
        <f t="shared" si="4"/>
        <v>0</v>
      </c>
      <c r="M10" s="15">
        <v>655</v>
      </c>
      <c r="N10" s="15">
        <v>655</v>
      </c>
      <c r="O10" s="16">
        <f t="shared" si="5"/>
        <v>0</v>
      </c>
      <c r="P10" s="16">
        <f t="shared" si="6"/>
        <v>0</v>
      </c>
      <c r="Q10" s="16">
        <f t="shared" si="7"/>
        <v>0</v>
      </c>
      <c r="R10" s="15">
        <v>225.8</v>
      </c>
      <c r="S10" s="15">
        <v>225.8</v>
      </c>
      <c r="T10" s="16">
        <f t="shared" si="8"/>
        <v>0</v>
      </c>
      <c r="U10" s="16">
        <f t="shared" si="9"/>
        <v>0</v>
      </c>
      <c r="V10" s="16">
        <f t="shared" si="10"/>
        <v>0</v>
      </c>
      <c r="W10" s="16">
        <f t="shared" si="11"/>
        <v>0</v>
      </c>
      <c r="X10" s="28"/>
      <c r="Y10" s="33" t="s">
        <v>31</v>
      </c>
      <c r="Z10" s="32">
        <v>38373</v>
      </c>
      <c r="AA10" s="32">
        <v>14381</v>
      </c>
      <c r="AB10" s="32">
        <v>22945</v>
      </c>
      <c r="AC10" s="33" t="s">
        <v>30</v>
      </c>
    </row>
    <row r="11" ht="21" customHeight="1" spans="1:29">
      <c r="A11" s="15">
        <v>115</v>
      </c>
      <c r="B11" s="15">
        <v>4</v>
      </c>
      <c r="C11" s="16">
        <v>1</v>
      </c>
      <c r="D11" s="15">
        <v>5237</v>
      </c>
      <c r="E11" s="15">
        <v>5274</v>
      </c>
      <c r="F11" s="16">
        <f t="shared" si="0"/>
        <v>37</v>
      </c>
      <c r="G11" s="16">
        <f t="shared" si="1"/>
        <v>5</v>
      </c>
      <c r="H11" s="16">
        <f t="shared" si="2"/>
        <v>3.34</v>
      </c>
      <c r="I11" s="15">
        <v>9780</v>
      </c>
      <c r="J11" s="15">
        <v>10154</v>
      </c>
      <c r="K11" s="16">
        <f t="shared" si="3"/>
        <v>374</v>
      </c>
      <c r="L11" s="16">
        <f t="shared" si="4"/>
        <v>249.46</v>
      </c>
      <c r="M11" s="15">
        <v>338</v>
      </c>
      <c r="N11" s="15">
        <v>350</v>
      </c>
      <c r="O11" s="16">
        <f t="shared" si="5"/>
        <v>12</v>
      </c>
      <c r="P11" s="16">
        <f t="shared" si="6"/>
        <v>0</v>
      </c>
      <c r="Q11" s="16">
        <f t="shared" si="7"/>
        <v>0</v>
      </c>
      <c r="R11" s="15">
        <v>247.8</v>
      </c>
      <c r="S11" s="15">
        <v>250.4</v>
      </c>
      <c r="T11" s="16">
        <f t="shared" si="8"/>
        <v>2.59999999999999</v>
      </c>
      <c r="U11" s="16">
        <f t="shared" si="9"/>
        <v>0</v>
      </c>
      <c r="V11" s="16">
        <f t="shared" si="10"/>
        <v>0</v>
      </c>
      <c r="W11" s="16">
        <f t="shared" si="11"/>
        <v>252.8</v>
      </c>
      <c r="X11" s="28"/>
    </row>
    <row r="12" ht="21" customHeight="1" spans="1:29">
      <c r="A12" s="15">
        <v>116</v>
      </c>
      <c r="B12" s="15">
        <v>4</v>
      </c>
      <c r="C12" s="16">
        <v>1</v>
      </c>
      <c r="D12" s="15">
        <v>9058</v>
      </c>
      <c r="E12" s="15">
        <v>9115</v>
      </c>
      <c r="F12" s="16">
        <f t="shared" si="0"/>
        <v>57</v>
      </c>
      <c r="G12" s="16">
        <f t="shared" si="1"/>
        <v>25</v>
      </c>
      <c r="H12" s="16">
        <f t="shared" si="2"/>
        <v>16.68</v>
      </c>
      <c r="I12" s="15">
        <v>5798</v>
      </c>
      <c r="J12" s="15">
        <v>6180</v>
      </c>
      <c r="K12" s="16">
        <f t="shared" si="3"/>
        <v>382</v>
      </c>
      <c r="L12" s="16">
        <f t="shared" si="4"/>
        <v>254.79</v>
      </c>
      <c r="M12" s="15">
        <v>1945</v>
      </c>
      <c r="N12" s="15">
        <v>1954</v>
      </c>
      <c r="O12" s="16">
        <f t="shared" si="5"/>
        <v>9</v>
      </c>
      <c r="P12" s="16">
        <f t="shared" si="6"/>
        <v>0</v>
      </c>
      <c r="Q12" s="16">
        <f t="shared" si="7"/>
        <v>0</v>
      </c>
      <c r="R12" s="15">
        <v>209.8</v>
      </c>
      <c r="S12" s="15">
        <v>212.6</v>
      </c>
      <c r="T12" s="16">
        <f t="shared" si="8"/>
        <v>2.79999999999998</v>
      </c>
      <c r="U12" s="16">
        <f t="shared" si="9"/>
        <v>0</v>
      </c>
      <c r="V12" s="16">
        <f t="shared" si="10"/>
        <v>0</v>
      </c>
      <c r="W12" s="16">
        <f t="shared" si="11"/>
        <v>271.47</v>
      </c>
    </row>
    <row r="13" ht="21" customHeight="1" spans="1:29">
      <c r="A13" s="15">
        <v>117</v>
      </c>
      <c r="B13" s="15">
        <v>4</v>
      </c>
      <c r="C13" s="16">
        <v>1</v>
      </c>
      <c r="D13" s="15">
        <v>9164</v>
      </c>
      <c r="E13" s="15">
        <v>9202</v>
      </c>
      <c r="F13" s="16">
        <f t="shared" si="0"/>
        <v>38</v>
      </c>
      <c r="G13" s="16">
        <f t="shared" si="1"/>
        <v>6</v>
      </c>
      <c r="H13" s="16">
        <f t="shared" si="2"/>
        <v>4</v>
      </c>
      <c r="I13" s="15">
        <v>6591</v>
      </c>
      <c r="J13" s="15">
        <v>6950</v>
      </c>
      <c r="K13" s="16">
        <f t="shared" si="3"/>
        <v>359</v>
      </c>
      <c r="L13" s="16">
        <f t="shared" si="4"/>
        <v>239.45</v>
      </c>
      <c r="M13" s="15">
        <v>1205</v>
      </c>
      <c r="N13" s="15">
        <v>1218</v>
      </c>
      <c r="O13" s="16">
        <f t="shared" si="5"/>
        <v>13</v>
      </c>
      <c r="P13" s="16">
        <f t="shared" si="6"/>
        <v>0</v>
      </c>
      <c r="Q13" s="16">
        <f t="shared" si="7"/>
        <v>0</v>
      </c>
      <c r="R13" s="15">
        <v>221.6</v>
      </c>
      <c r="S13" s="15">
        <v>225.8</v>
      </c>
      <c r="T13" s="16">
        <f t="shared" si="8"/>
        <v>4.20000000000002</v>
      </c>
      <c r="U13" s="16">
        <f t="shared" si="9"/>
        <v>0</v>
      </c>
      <c r="V13" s="16">
        <f t="shared" si="10"/>
        <v>0</v>
      </c>
      <c r="W13" s="16">
        <f t="shared" si="11"/>
        <v>243.45</v>
      </c>
      <c r="X13" s="28"/>
      <c r="Y13" s="34" t="s">
        <v>32</v>
      </c>
      <c r="Z13" s="32">
        <f>H23+L23+H46+L46+H69+L69+H92+L92+H115+L115+H138+L138+H161+L161+H184+L184+H207+L207+H230+L230+H253+L253+H276+L276</f>
        <v>18563.97</v>
      </c>
    </row>
    <row r="14" ht="21" customHeight="1" spans="1:29">
      <c r="A14" s="15">
        <v>118</v>
      </c>
      <c r="B14" s="15">
        <v>4</v>
      </c>
      <c r="C14" s="16">
        <v>1</v>
      </c>
      <c r="D14" s="15">
        <v>8831</v>
      </c>
      <c r="E14" s="15">
        <v>8867</v>
      </c>
      <c r="F14" s="16">
        <f t="shared" si="0"/>
        <v>36</v>
      </c>
      <c r="G14" s="16">
        <f t="shared" si="1"/>
        <v>4</v>
      </c>
      <c r="H14" s="16">
        <f t="shared" si="2"/>
        <v>2.67</v>
      </c>
      <c r="I14" s="15">
        <v>5497</v>
      </c>
      <c r="J14" s="15">
        <v>5726</v>
      </c>
      <c r="K14" s="16">
        <f t="shared" si="3"/>
        <v>229</v>
      </c>
      <c r="L14" s="16">
        <f t="shared" si="4"/>
        <v>152.74</v>
      </c>
      <c r="M14" s="15">
        <v>393</v>
      </c>
      <c r="N14" s="15">
        <v>398</v>
      </c>
      <c r="O14" s="16">
        <f t="shared" si="5"/>
        <v>5</v>
      </c>
      <c r="P14" s="16">
        <f t="shared" si="6"/>
        <v>0</v>
      </c>
      <c r="Q14" s="16">
        <f t="shared" si="7"/>
        <v>0</v>
      </c>
      <c r="R14" s="15">
        <v>182.7</v>
      </c>
      <c r="S14" s="15">
        <v>185.7</v>
      </c>
      <c r="T14" s="16">
        <f t="shared" si="8"/>
        <v>3</v>
      </c>
      <c r="U14" s="16">
        <f t="shared" si="9"/>
        <v>0</v>
      </c>
      <c r="V14" s="16">
        <f t="shared" si="10"/>
        <v>0</v>
      </c>
      <c r="W14" s="16">
        <f t="shared" si="11"/>
        <v>155.41</v>
      </c>
      <c r="X14" s="28"/>
      <c r="Y14" s="34" t="s">
        <v>33</v>
      </c>
      <c r="Z14" s="32">
        <f>Q23+Q46+Q69+Q92+Q115+Q138+Q161+Q184+Q207+Q230+Q253+Q276</f>
        <v>14.15</v>
      </c>
    </row>
    <row r="15" ht="21" customHeight="1" spans="1:29">
      <c r="A15" s="15">
        <v>119</v>
      </c>
      <c r="B15" s="15">
        <v>4</v>
      </c>
      <c r="C15" s="16">
        <v>1</v>
      </c>
      <c r="D15" s="15">
        <v>9693</v>
      </c>
      <c r="E15" s="15">
        <v>9747</v>
      </c>
      <c r="F15" s="16">
        <f t="shared" si="0"/>
        <v>54</v>
      </c>
      <c r="G15" s="16">
        <f t="shared" si="1"/>
        <v>22</v>
      </c>
      <c r="H15" s="16">
        <f t="shared" si="2"/>
        <v>14.67</v>
      </c>
      <c r="I15" s="15">
        <v>5942</v>
      </c>
      <c r="J15" s="15">
        <v>6018</v>
      </c>
      <c r="K15" s="16">
        <f t="shared" si="3"/>
        <v>76</v>
      </c>
      <c r="L15" s="16">
        <f t="shared" si="4"/>
        <v>50.69</v>
      </c>
      <c r="M15" s="15">
        <v>67</v>
      </c>
      <c r="N15" s="15">
        <v>76</v>
      </c>
      <c r="O15" s="16">
        <f t="shared" si="5"/>
        <v>9</v>
      </c>
      <c r="P15" s="16">
        <f t="shared" si="6"/>
        <v>0</v>
      </c>
      <c r="Q15" s="16">
        <f t="shared" si="7"/>
        <v>0</v>
      </c>
      <c r="R15" s="15">
        <v>162.3</v>
      </c>
      <c r="S15" s="15">
        <v>165</v>
      </c>
      <c r="T15" s="16">
        <f t="shared" si="8"/>
        <v>2.69999999999999</v>
      </c>
      <c r="U15" s="16">
        <f t="shared" si="9"/>
        <v>0</v>
      </c>
      <c r="V15" s="16">
        <f t="shared" si="10"/>
        <v>0</v>
      </c>
      <c r="W15" s="16">
        <f t="shared" si="11"/>
        <v>65.36</v>
      </c>
      <c r="X15" s="28"/>
      <c r="Y15" s="34" t="s">
        <v>34</v>
      </c>
      <c r="Z15" s="32">
        <f>V23+V46+V69+V92+V115+V138+V161+V184+V207+V230+V253+V276</f>
        <v>0</v>
      </c>
    </row>
    <row r="16" ht="21" customHeight="1" spans="1:29">
      <c r="A16" s="15">
        <v>120</v>
      </c>
      <c r="B16" s="15">
        <v>4</v>
      </c>
      <c r="C16" s="16">
        <v>1</v>
      </c>
      <c r="D16" s="15">
        <v>58</v>
      </c>
      <c r="E16" s="15">
        <v>121</v>
      </c>
      <c r="F16" s="16">
        <f t="shared" si="0"/>
        <v>63</v>
      </c>
      <c r="G16" s="16">
        <f t="shared" si="1"/>
        <v>31</v>
      </c>
      <c r="H16" s="16">
        <f t="shared" si="2"/>
        <v>20.68</v>
      </c>
      <c r="I16" s="15">
        <v>3413</v>
      </c>
      <c r="J16" s="15">
        <v>3710</v>
      </c>
      <c r="K16" s="16">
        <f t="shared" si="3"/>
        <v>297</v>
      </c>
      <c r="L16" s="16">
        <f t="shared" si="4"/>
        <v>198.1</v>
      </c>
      <c r="M16" s="15">
        <v>1219</v>
      </c>
      <c r="N16" s="15">
        <v>1232</v>
      </c>
      <c r="O16" s="16">
        <f t="shared" si="5"/>
        <v>13</v>
      </c>
      <c r="P16" s="16">
        <f t="shared" si="6"/>
        <v>0</v>
      </c>
      <c r="Q16" s="16">
        <f t="shared" si="7"/>
        <v>0</v>
      </c>
      <c r="R16" s="15">
        <v>194.3</v>
      </c>
      <c r="S16" s="15">
        <v>196.8</v>
      </c>
      <c r="T16" s="16">
        <f t="shared" si="8"/>
        <v>2.5</v>
      </c>
      <c r="U16" s="16">
        <f t="shared" si="9"/>
        <v>0</v>
      </c>
      <c r="V16" s="16">
        <f t="shared" si="10"/>
        <v>0</v>
      </c>
      <c r="W16" s="16">
        <f t="shared" si="11"/>
        <v>218.78</v>
      </c>
      <c r="X16" s="28"/>
      <c r="Y16" s="34" t="s">
        <v>35</v>
      </c>
      <c r="Z16" s="32">
        <f>W23+W46+W69+W92+W115+W138+W161+W184+W207+W230+W253+W276</f>
        <v>18578.12</v>
      </c>
    </row>
    <row r="17" ht="21" customHeight="1" spans="1:24">
      <c r="A17" s="15">
        <v>121</v>
      </c>
      <c r="B17" s="15">
        <v>3</v>
      </c>
      <c r="C17" s="16">
        <v>1</v>
      </c>
      <c r="D17" s="15">
        <v>7934</v>
      </c>
      <c r="E17" s="15">
        <v>7979</v>
      </c>
      <c r="F17" s="16">
        <f t="shared" si="0"/>
        <v>45</v>
      </c>
      <c r="G17" s="16">
        <f t="shared" si="1"/>
        <v>21</v>
      </c>
      <c r="H17" s="16">
        <f t="shared" si="2"/>
        <v>14.01</v>
      </c>
      <c r="I17" s="15">
        <v>5225</v>
      </c>
      <c r="J17" s="15">
        <v>5468</v>
      </c>
      <c r="K17" s="16">
        <f t="shared" si="3"/>
        <v>243</v>
      </c>
      <c r="L17" s="16">
        <f t="shared" si="4"/>
        <v>162.08</v>
      </c>
      <c r="M17" s="15">
        <v>1641</v>
      </c>
      <c r="N17" s="15">
        <v>1646</v>
      </c>
      <c r="O17" s="16">
        <f t="shared" si="5"/>
        <v>5</v>
      </c>
      <c r="P17" s="16">
        <f t="shared" si="6"/>
        <v>0</v>
      </c>
      <c r="Q17" s="16">
        <f t="shared" si="7"/>
        <v>0</v>
      </c>
      <c r="R17" s="15">
        <v>145.7</v>
      </c>
      <c r="S17" s="15">
        <v>147.5</v>
      </c>
      <c r="T17" s="16">
        <f t="shared" si="8"/>
        <v>1.80000000000001</v>
      </c>
      <c r="U17" s="16">
        <f t="shared" si="9"/>
        <v>0</v>
      </c>
      <c r="V17" s="16">
        <f t="shared" si="10"/>
        <v>0</v>
      </c>
      <c r="W17" s="16">
        <f t="shared" si="11"/>
        <v>176.09</v>
      </c>
      <c r="X17" s="28"/>
    </row>
    <row r="18" ht="21" customHeight="1" spans="1:24">
      <c r="A18" s="15">
        <v>201</v>
      </c>
      <c r="B18" s="15">
        <v>4</v>
      </c>
      <c r="C18" s="16">
        <v>1</v>
      </c>
      <c r="D18" s="15">
        <v>3868</v>
      </c>
      <c r="E18" s="15">
        <v>3910</v>
      </c>
      <c r="F18" s="16">
        <f t="shared" si="0"/>
        <v>42</v>
      </c>
      <c r="G18" s="16">
        <f t="shared" si="1"/>
        <v>10</v>
      </c>
      <c r="H18" s="16">
        <f t="shared" si="2"/>
        <v>6.67</v>
      </c>
      <c r="I18" s="15">
        <v>7524</v>
      </c>
      <c r="J18" s="15">
        <v>7813</v>
      </c>
      <c r="K18" s="16">
        <f t="shared" si="3"/>
        <v>289</v>
      </c>
      <c r="L18" s="16">
        <f t="shared" si="4"/>
        <v>192.76</v>
      </c>
      <c r="M18" s="15">
        <v>1275</v>
      </c>
      <c r="N18" s="15">
        <v>1285</v>
      </c>
      <c r="O18" s="16">
        <f t="shared" si="5"/>
        <v>10</v>
      </c>
      <c r="P18" s="16">
        <f t="shared" si="6"/>
        <v>0</v>
      </c>
      <c r="Q18" s="16">
        <f t="shared" si="7"/>
        <v>0</v>
      </c>
      <c r="R18" s="15">
        <v>227</v>
      </c>
      <c r="S18" s="15">
        <v>229.3</v>
      </c>
      <c r="T18" s="16">
        <f t="shared" si="8"/>
        <v>2.30000000000001</v>
      </c>
      <c r="U18" s="16">
        <f t="shared" si="9"/>
        <v>0</v>
      </c>
      <c r="V18" s="16">
        <f t="shared" si="10"/>
        <v>0</v>
      </c>
      <c r="W18" s="16">
        <f t="shared" si="11"/>
        <v>199.43</v>
      </c>
      <c r="X18" s="28"/>
    </row>
    <row r="19" ht="21" customHeight="1" spans="1:24">
      <c r="A19" s="15">
        <v>202</v>
      </c>
      <c r="B19" s="15">
        <v>4</v>
      </c>
      <c r="C19" s="16">
        <v>1</v>
      </c>
      <c r="D19" s="15">
        <v>6633</v>
      </c>
      <c r="E19" s="15">
        <v>6681</v>
      </c>
      <c r="F19" s="16">
        <f t="shared" si="0"/>
        <v>48</v>
      </c>
      <c r="G19" s="16">
        <f t="shared" si="1"/>
        <v>16</v>
      </c>
      <c r="H19" s="16">
        <f t="shared" si="2"/>
        <v>10.67</v>
      </c>
      <c r="I19" s="15">
        <v>4654</v>
      </c>
      <c r="J19" s="15">
        <v>4899</v>
      </c>
      <c r="K19" s="16">
        <f t="shared" si="3"/>
        <v>245</v>
      </c>
      <c r="L19" s="16">
        <f t="shared" si="4"/>
        <v>163.42</v>
      </c>
      <c r="M19" s="15">
        <v>459</v>
      </c>
      <c r="N19" s="15">
        <v>466</v>
      </c>
      <c r="O19" s="16">
        <f t="shared" si="5"/>
        <v>7</v>
      </c>
      <c r="P19" s="16">
        <f t="shared" si="6"/>
        <v>0</v>
      </c>
      <c r="Q19" s="16">
        <f t="shared" si="7"/>
        <v>0</v>
      </c>
      <c r="R19" s="15">
        <v>161.2</v>
      </c>
      <c r="S19" s="15">
        <v>161.9</v>
      </c>
      <c r="T19" s="16">
        <f t="shared" si="8"/>
        <v>0.700000000000017</v>
      </c>
      <c r="U19" s="16">
        <f t="shared" si="9"/>
        <v>0</v>
      </c>
      <c r="V19" s="16">
        <f t="shared" si="10"/>
        <v>0</v>
      </c>
      <c r="W19" s="16">
        <f t="shared" si="11"/>
        <v>174.09</v>
      </c>
      <c r="X19" s="28"/>
    </row>
    <row r="20" ht="21" customHeight="1" spans="1:24">
      <c r="A20" s="15">
        <v>203</v>
      </c>
      <c r="B20" s="15">
        <v>4</v>
      </c>
      <c r="C20" s="16">
        <v>1</v>
      </c>
      <c r="D20" s="15">
        <v>4590</v>
      </c>
      <c r="E20" s="15">
        <v>4629</v>
      </c>
      <c r="F20" s="16">
        <f t="shared" si="0"/>
        <v>39</v>
      </c>
      <c r="G20" s="16">
        <f t="shared" si="1"/>
        <v>7</v>
      </c>
      <c r="H20" s="16">
        <f t="shared" si="2"/>
        <v>4.67</v>
      </c>
      <c r="I20" s="15">
        <v>5122</v>
      </c>
      <c r="J20" s="15">
        <v>5280</v>
      </c>
      <c r="K20" s="16">
        <f t="shared" si="3"/>
        <v>158</v>
      </c>
      <c r="L20" s="16">
        <f t="shared" si="4"/>
        <v>105.39</v>
      </c>
      <c r="M20" s="15">
        <v>1195</v>
      </c>
      <c r="N20" s="15">
        <v>1198</v>
      </c>
      <c r="O20" s="16">
        <f t="shared" si="5"/>
        <v>3</v>
      </c>
      <c r="P20" s="16">
        <f t="shared" si="6"/>
        <v>0</v>
      </c>
      <c r="Q20" s="16">
        <f t="shared" si="7"/>
        <v>0</v>
      </c>
      <c r="R20" s="15">
        <v>155.5</v>
      </c>
      <c r="S20" s="15">
        <v>158.1</v>
      </c>
      <c r="T20" s="16">
        <f t="shared" si="8"/>
        <v>2.59999999999999</v>
      </c>
      <c r="U20" s="16">
        <f t="shared" si="9"/>
        <v>0</v>
      </c>
      <c r="V20" s="16">
        <f t="shared" si="10"/>
        <v>0</v>
      </c>
      <c r="W20" s="16">
        <f t="shared" si="11"/>
        <v>110.06</v>
      </c>
      <c r="X20" s="28"/>
    </row>
    <row r="21" ht="21" customHeight="1" spans="1:24">
      <c r="A21" s="15">
        <v>204</v>
      </c>
      <c r="B21" s="15">
        <v>4</v>
      </c>
      <c r="C21" s="16">
        <v>1</v>
      </c>
      <c r="D21" s="15">
        <v>5676</v>
      </c>
      <c r="E21" s="15">
        <v>5706</v>
      </c>
      <c r="F21" s="16">
        <f t="shared" si="0"/>
        <v>30</v>
      </c>
      <c r="G21" s="16">
        <f t="shared" si="1"/>
        <v>0</v>
      </c>
      <c r="H21" s="16">
        <f t="shared" si="2"/>
        <v>0</v>
      </c>
      <c r="I21" s="15">
        <v>6344</v>
      </c>
      <c r="J21" s="15">
        <v>6537</v>
      </c>
      <c r="K21" s="16">
        <f t="shared" si="3"/>
        <v>193</v>
      </c>
      <c r="L21" s="16">
        <f t="shared" si="4"/>
        <v>128.73</v>
      </c>
      <c r="M21" s="15">
        <v>622</v>
      </c>
      <c r="N21" s="15">
        <v>632</v>
      </c>
      <c r="O21" s="16">
        <f t="shared" si="5"/>
        <v>10</v>
      </c>
      <c r="P21" s="16">
        <f t="shared" si="6"/>
        <v>0</v>
      </c>
      <c r="Q21" s="16">
        <f t="shared" si="7"/>
        <v>0</v>
      </c>
      <c r="R21" s="15">
        <v>164</v>
      </c>
      <c r="S21" s="15">
        <v>166.4</v>
      </c>
      <c r="T21" s="16">
        <f t="shared" si="8"/>
        <v>2.40000000000001</v>
      </c>
      <c r="U21" s="16">
        <f t="shared" si="9"/>
        <v>0</v>
      </c>
      <c r="V21" s="16">
        <f t="shared" si="10"/>
        <v>0</v>
      </c>
      <c r="W21" s="16">
        <f t="shared" si="11"/>
        <v>128.73</v>
      </c>
      <c r="X21" s="28"/>
    </row>
    <row r="22" ht="21" customHeight="1" spans="1:24">
      <c r="A22" s="15">
        <v>205</v>
      </c>
      <c r="B22" s="15">
        <v>4</v>
      </c>
      <c r="C22" s="16">
        <v>1</v>
      </c>
      <c r="D22" s="15">
        <v>4538</v>
      </c>
      <c r="E22" s="15">
        <v>4595</v>
      </c>
      <c r="F22" s="16">
        <f t="shared" si="0"/>
        <v>57</v>
      </c>
      <c r="G22" s="16">
        <f t="shared" si="1"/>
        <v>25</v>
      </c>
      <c r="H22" s="16">
        <f t="shared" si="2"/>
        <v>16.68</v>
      </c>
      <c r="I22" s="15">
        <v>5375</v>
      </c>
      <c r="J22" s="15">
        <v>5564</v>
      </c>
      <c r="K22" s="16">
        <f t="shared" si="3"/>
        <v>189</v>
      </c>
      <c r="L22" s="16">
        <f t="shared" si="4"/>
        <v>126.06</v>
      </c>
      <c r="M22" s="15">
        <v>1372</v>
      </c>
      <c r="N22" s="15">
        <v>1383</v>
      </c>
      <c r="O22" s="16">
        <f t="shared" si="5"/>
        <v>11</v>
      </c>
      <c r="P22" s="16">
        <f t="shared" si="6"/>
        <v>0</v>
      </c>
      <c r="Q22" s="16">
        <f t="shared" si="7"/>
        <v>0</v>
      </c>
      <c r="R22" s="15">
        <v>196</v>
      </c>
      <c r="S22" s="15">
        <v>200</v>
      </c>
      <c r="T22" s="16">
        <f t="shared" si="8"/>
        <v>4</v>
      </c>
      <c r="U22" s="16">
        <f t="shared" si="9"/>
        <v>0</v>
      </c>
      <c r="V22" s="16">
        <f t="shared" si="10"/>
        <v>0</v>
      </c>
      <c r="W22" s="16">
        <f t="shared" si="11"/>
        <v>142.74</v>
      </c>
      <c r="X22" s="28"/>
    </row>
    <row r="23" ht="21" customHeight="1" spans="1:24">
      <c r="A23" s="12" t="s">
        <v>36</v>
      </c>
      <c r="B23" s="12"/>
      <c r="C23" s="16"/>
      <c r="D23" s="35"/>
      <c r="E23" s="15"/>
      <c r="F23" s="16"/>
      <c r="G23" s="16"/>
      <c r="H23" s="16">
        <f>SUM(H6:H22)</f>
        <v>153.42</v>
      </c>
      <c r="I23" s="15"/>
      <c r="J23" s="15"/>
      <c r="K23" s="16"/>
      <c r="L23" s="16">
        <f>SUM(L6:L22)</f>
        <v>2475.9</v>
      </c>
      <c r="M23" s="15"/>
      <c r="N23" s="15"/>
      <c r="O23" s="16"/>
      <c r="P23" s="16"/>
      <c r="Q23" s="16">
        <f>SUM(Q6:Q22)</f>
        <v>0</v>
      </c>
      <c r="R23" s="15"/>
      <c r="S23" s="15"/>
      <c r="T23" s="16"/>
      <c r="U23" s="16"/>
      <c r="V23" s="16">
        <f>SUM(V6:V22)</f>
        <v>0</v>
      </c>
      <c r="W23" s="16">
        <f>SUM(W6:W22)</f>
        <v>2629.32</v>
      </c>
      <c r="X23" s="28"/>
    </row>
    <row r="24" ht="18.95" customHeight="1" spans="1:24">
      <c r="J24" s="36"/>
      <c r="K24" s="37"/>
      <c r="P24" s="37" t="s">
        <v>37</v>
      </c>
      <c r="Q24" s="37"/>
    </row>
    <row r="25" ht="27.95" customHeight="1" spans="1:24">
      <c r="A25" s="6" t="s">
        <v>0</v>
      </c>
      <c r="B25" s="6"/>
      <c r="C25" s="6"/>
      <c r="D25" s="7"/>
      <c r="E25" s="7"/>
      <c r="F25" s="6"/>
      <c r="G25" s="6"/>
      <c r="H25" s="6"/>
      <c r="I25" s="7"/>
      <c r="J25" s="7"/>
      <c r="K25" s="6"/>
      <c r="L25" s="6"/>
      <c r="M25" s="7"/>
      <c r="N25" s="7"/>
      <c r="O25" s="6"/>
      <c r="P25" s="6"/>
      <c r="Q25" s="6"/>
      <c r="R25" s="7"/>
      <c r="S25" s="7"/>
      <c r="T25" s="6"/>
      <c r="U25" s="6"/>
      <c r="V25" s="6"/>
      <c r="W25" s="6"/>
      <c r="X25" s="8"/>
    </row>
    <row r="26" ht="18" customHeight="1" spans="1:24">
      <c r="A26" s="12" t="s">
        <v>2</v>
      </c>
      <c r="B26" s="13" t="s">
        <v>3</v>
      </c>
      <c r="C26" s="14" t="s">
        <v>4</v>
      </c>
      <c r="D26" s="15" t="s">
        <v>5</v>
      </c>
      <c r="E26" s="15"/>
      <c r="F26" s="16"/>
      <c r="G26" s="16"/>
      <c r="H26" s="16"/>
      <c r="I26" s="17" t="s">
        <v>6</v>
      </c>
      <c r="J26" s="18"/>
      <c r="K26" s="19"/>
      <c r="L26" s="20"/>
      <c r="M26" s="17" t="s">
        <v>7</v>
      </c>
      <c r="N26" s="18"/>
      <c r="O26" s="19"/>
      <c r="P26" s="19"/>
      <c r="Q26" s="20"/>
      <c r="R26" s="15" t="s">
        <v>8</v>
      </c>
      <c r="S26" s="15"/>
      <c r="T26" s="16"/>
      <c r="U26" s="16"/>
      <c r="V26" s="16"/>
      <c r="W26" s="14" t="s">
        <v>9</v>
      </c>
      <c r="X26" s="21"/>
    </row>
    <row r="27" ht="21" customHeight="1" spans="1:24">
      <c r="A27" s="12"/>
      <c r="B27" s="22"/>
      <c r="C27" s="23"/>
      <c r="D27" s="24" t="s">
        <v>10</v>
      </c>
      <c r="E27" s="24" t="s">
        <v>11</v>
      </c>
      <c r="F27" s="14" t="s">
        <v>12</v>
      </c>
      <c r="G27" s="14" t="s">
        <v>13</v>
      </c>
      <c r="H27" s="14" t="s">
        <v>14</v>
      </c>
      <c r="I27" s="24" t="s">
        <v>10</v>
      </c>
      <c r="J27" s="24" t="s">
        <v>11</v>
      </c>
      <c r="K27" s="14" t="s">
        <v>12</v>
      </c>
      <c r="L27" s="14" t="s">
        <v>16</v>
      </c>
      <c r="M27" s="24" t="s">
        <v>22</v>
      </c>
      <c r="N27" s="24" t="s">
        <v>18</v>
      </c>
      <c r="O27" s="14" t="s">
        <v>19</v>
      </c>
      <c r="P27" s="14" t="s">
        <v>20</v>
      </c>
      <c r="Q27" s="14" t="s">
        <v>21</v>
      </c>
      <c r="R27" s="24" t="s">
        <v>22</v>
      </c>
      <c r="S27" s="24" t="s">
        <v>18</v>
      </c>
      <c r="T27" s="14" t="s">
        <v>19</v>
      </c>
      <c r="U27" s="14" t="s">
        <v>20</v>
      </c>
      <c r="V27" s="14" t="s">
        <v>21</v>
      </c>
      <c r="W27" s="23"/>
      <c r="X27" s="21"/>
    </row>
    <row r="28" ht="34.5" customHeight="1" spans="1:24">
      <c r="A28" s="26"/>
      <c r="B28" s="22"/>
      <c r="C28" s="23"/>
      <c r="D28" s="27"/>
      <c r="E28" s="27"/>
      <c r="F28" s="23"/>
      <c r="G28" s="23"/>
      <c r="H28" s="23"/>
      <c r="I28" s="27"/>
      <c r="J28" s="27"/>
      <c r="K28" s="23"/>
      <c r="L28" s="23"/>
      <c r="M28" s="27"/>
      <c r="N28" s="27"/>
      <c r="O28" s="23"/>
      <c r="P28" s="23"/>
      <c r="Q28" s="23"/>
      <c r="R28" s="27"/>
      <c r="S28" s="27"/>
      <c r="T28" s="23"/>
      <c r="U28" s="23"/>
      <c r="V28" s="23"/>
      <c r="W28" s="23"/>
      <c r="X28" s="21"/>
    </row>
    <row r="29" ht="22" customHeight="1" spans="1:24">
      <c r="A29" s="15">
        <v>206</v>
      </c>
      <c r="B29" s="15">
        <v>4</v>
      </c>
      <c r="C29" s="16">
        <v>1</v>
      </c>
      <c r="D29" s="15">
        <v>4885</v>
      </c>
      <c r="E29" s="15">
        <v>4918</v>
      </c>
      <c r="F29" s="16">
        <f t="shared" ref="F29:F45" si="12">SUM(E29-D29)</f>
        <v>33</v>
      </c>
      <c r="G29" s="16">
        <f t="shared" ref="G29:G45" si="13">MAX(F29-8*B29*C29,0)</f>
        <v>1</v>
      </c>
      <c r="H29" s="16">
        <f t="shared" ref="H29:H45" si="14">ROUND(G29*0.667,2)</f>
        <v>0.67</v>
      </c>
      <c r="I29" s="15">
        <v>3725</v>
      </c>
      <c r="J29" s="15">
        <v>3838</v>
      </c>
      <c r="K29" s="16">
        <f t="shared" ref="K29:K45" si="15">J29-I29</f>
        <v>113</v>
      </c>
      <c r="L29" s="16">
        <f t="shared" ref="L29:L45" si="16">ROUND(K29*0.667,2)</f>
        <v>75.37</v>
      </c>
      <c r="M29" s="15">
        <v>1310</v>
      </c>
      <c r="N29" s="15">
        <v>1315</v>
      </c>
      <c r="O29" s="16">
        <f t="shared" ref="O29:O45" si="17">N29-M29</f>
        <v>5</v>
      </c>
      <c r="P29" s="16">
        <f t="shared" ref="P29:P45" si="18">MAX(O29-4*B29*C29,0)</f>
        <v>0</v>
      </c>
      <c r="Q29" s="16">
        <f t="shared" ref="Q29:Q45" si="19">ROUND(P29*2.83,2)</f>
        <v>0</v>
      </c>
      <c r="R29" s="15">
        <v>212.7</v>
      </c>
      <c r="S29" s="15">
        <v>214.5</v>
      </c>
      <c r="T29" s="16">
        <f t="shared" ref="T29:T45" si="20">S29-R29</f>
        <v>1.80000000000001</v>
      </c>
      <c r="U29" s="16">
        <f t="shared" ref="U29:U45" si="21">MAX(T29-1.6*B29*C29,0)</f>
        <v>0</v>
      </c>
      <c r="V29" s="16">
        <f t="shared" ref="V29:V45" si="22">ROUND(U29*25,2)</f>
        <v>0</v>
      </c>
      <c r="W29" s="16">
        <f t="shared" ref="W29:W45" si="23">H29+L29+Q29+V29</f>
        <v>76.04</v>
      </c>
      <c r="X29" s="28"/>
    </row>
    <row r="30" ht="22" customHeight="1" spans="1:24">
      <c r="A30" s="15">
        <v>207</v>
      </c>
      <c r="B30" s="15">
        <v>4</v>
      </c>
      <c r="C30" s="16">
        <v>1</v>
      </c>
      <c r="D30" s="15">
        <v>4993</v>
      </c>
      <c r="E30" s="15">
        <v>5021</v>
      </c>
      <c r="F30" s="16">
        <f t="shared" si="12"/>
        <v>28</v>
      </c>
      <c r="G30" s="16">
        <f t="shared" si="13"/>
        <v>0</v>
      </c>
      <c r="H30" s="16">
        <f t="shared" si="14"/>
        <v>0</v>
      </c>
      <c r="I30" s="15">
        <v>6259</v>
      </c>
      <c r="J30" s="15">
        <v>6535</v>
      </c>
      <c r="K30" s="16">
        <f t="shared" si="15"/>
        <v>276</v>
      </c>
      <c r="L30" s="16">
        <f t="shared" si="16"/>
        <v>184.09</v>
      </c>
      <c r="M30" s="15">
        <v>1482</v>
      </c>
      <c r="N30" s="15">
        <v>1494</v>
      </c>
      <c r="O30" s="16">
        <f t="shared" si="17"/>
        <v>12</v>
      </c>
      <c r="P30" s="16">
        <f t="shared" si="18"/>
        <v>0</v>
      </c>
      <c r="Q30" s="16">
        <f t="shared" si="19"/>
        <v>0</v>
      </c>
      <c r="R30" s="15">
        <v>44</v>
      </c>
      <c r="S30" s="15">
        <v>47</v>
      </c>
      <c r="T30" s="16">
        <f t="shared" si="20"/>
        <v>3</v>
      </c>
      <c r="U30" s="16">
        <f t="shared" si="21"/>
        <v>0</v>
      </c>
      <c r="V30" s="16">
        <f t="shared" si="22"/>
        <v>0</v>
      </c>
      <c r="W30" s="16">
        <f t="shared" si="23"/>
        <v>184.09</v>
      </c>
      <c r="X30" s="28"/>
    </row>
    <row r="31" ht="22" customHeight="1" spans="1:24">
      <c r="A31" s="15">
        <v>208</v>
      </c>
      <c r="B31" s="15">
        <v>4</v>
      </c>
      <c r="C31" s="16">
        <v>1</v>
      </c>
      <c r="D31" s="15">
        <v>4473</v>
      </c>
      <c r="E31" s="15">
        <v>4519</v>
      </c>
      <c r="F31" s="16">
        <f t="shared" si="12"/>
        <v>46</v>
      </c>
      <c r="G31" s="16">
        <f t="shared" si="13"/>
        <v>14</v>
      </c>
      <c r="H31" s="16">
        <f t="shared" si="14"/>
        <v>9.34</v>
      </c>
      <c r="I31" s="15">
        <v>4524</v>
      </c>
      <c r="J31" s="15">
        <v>4688</v>
      </c>
      <c r="K31" s="16">
        <f t="shared" si="15"/>
        <v>164</v>
      </c>
      <c r="L31" s="16">
        <f t="shared" si="16"/>
        <v>109.39</v>
      </c>
      <c r="M31" s="15">
        <v>1099</v>
      </c>
      <c r="N31" s="15">
        <v>1102</v>
      </c>
      <c r="O31" s="16">
        <f t="shared" si="17"/>
        <v>3</v>
      </c>
      <c r="P31" s="16">
        <f t="shared" si="18"/>
        <v>0</v>
      </c>
      <c r="Q31" s="16">
        <f t="shared" si="19"/>
        <v>0</v>
      </c>
      <c r="R31" s="15">
        <v>224.2</v>
      </c>
      <c r="S31" s="15">
        <v>225.7</v>
      </c>
      <c r="T31" s="16">
        <f t="shared" si="20"/>
        <v>1.5</v>
      </c>
      <c r="U31" s="16">
        <f t="shared" si="21"/>
        <v>0</v>
      </c>
      <c r="V31" s="16">
        <f t="shared" si="22"/>
        <v>0</v>
      </c>
      <c r="W31" s="16">
        <f t="shared" si="23"/>
        <v>118.73</v>
      </c>
      <c r="X31" s="28"/>
    </row>
    <row r="32" ht="22" customHeight="1" spans="1:24">
      <c r="A32" s="15">
        <v>209</v>
      </c>
      <c r="B32" s="15">
        <v>4</v>
      </c>
      <c r="C32" s="16">
        <v>1</v>
      </c>
      <c r="D32" s="15">
        <v>6859</v>
      </c>
      <c r="E32" s="15">
        <v>6913</v>
      </c>
      <c r="F32" s="16">
        <f t="shared" si="12"/>
        <v>54</v>
      </c>
      <c r="G32" s="16">
        <f t="shared" si="13"/>
        <v>22</v>
      </c>
      <c r="H32" s="16">
        <f t="shared" si="14"/>
        <v>14.67</v>
      </c>
      <c r="I32" s="15">
        <v>4972</v>
      </c>
      <c r="J32" s="15">
        <v>5181</v>
      </c>
      <c r="K32" s="16">
        <f t="shared" si="15"/>
        <v>209</v>
      </c>
      <c r="L32" s="16">
        <f t="shared" si="16"/>
        <v>139.4</v>
      </c>
      <c r="M32" s="15">
        <v>1508</v>
      </c>
      <c r="N32" s="15">
        <v>1515</v>
      </c>
      <c r="O32" s="16">
        <f t="shared" si="17"/>
        <v>7</v>
      </c>
      <c r="P32" s="16">
        <f t="shared" si="18"/>
        <v>0</v>
      </c>
      <c r="Q32" s="16">
        <f t="shared" si="19"/>
        <v>0</v>
      </c>
      <c r="R32" s="15">
        <v>195.7</v>
      </c>
      <c r="S32" s="15">
        <v>197.6</v>
      </c>
      <c r="T32" s="16">
        <f t="shared" si="20"/>
        <v>1.90000000000001</v>
      </c>
      <c r="U32" s="16">
        <f t="shared" si="21"/>
        <v>0</v>
      </c>
      <c r="V32" s="16">
        <f t="shared" si="22"/>
        <v>0</v>
      </c>
      <c r="W32" s="16">
        <f t="shared" si="23"/>
        <v>154.07</v>
      </c>
      <c r="X32" s="28"/>
    </row>
    <row r="33" ht="22" customHeight="1" spans="1:24">
      <c r="A33" s="15">
        <v>210</v>
      </c>
      <c r="B33" s="15">
        <v>4</v>
      </c>
      <c r="C33" s="16">
        <v>1</v>
      </c>
      <c r="D33" s="15">
        <v>4921</v>
      </c>
      <c r="E33" s="15">
        <v>4960</v>
      </c>
      <c r="F33" s="16">
        <f t="shared" si="12"/>
        <v>39</v>
      </c>
      <c r="G33" s="16">
        <f t="shared" si="13"/>
        <v>7</v>
      </c>
      <c r="H33" s="16">
        <f t="shared" si="14"/>
        <v>4.67</v>
      </c>
      <c r="I33" s="15">
        <v>2809</v>
      </c>
      <c r="J33" s="15">
        <v>2976</v>
      </c>
      <c r="K33" s="16">
        <f t="shared" si="15"/>
        <v>167</v>
      </c>
      <c r="L33" s="16">
        <f t="shared" si="16"/>
        <v>111.39</v>
      </c>
      <c r="M33" s="15">
        <v>334</v>
      </c>
      <c r="N33" s="15">
        <v>340</v>
      </c>
      <c r="O33" s="16">
        <f t="shared" si="17"/>
        <v>6</v>
      </c>
      <c r="P33" s="16">
        <f t="shared" si="18"/>
        <v>0</v>
      </c>
      <c r="Q33" s="16">
        <f t="shared" si="19"/>
        <v>0</v>
      </c>
      <c r="R33" s="15">
        <v>199.4</v>
      </c>
      <c r="S33" s="15">
        <v>200.7</v>
      </c>
      <c r="T33" s="16">
        <f t="shared" si="20"/>
        <v>1.29999999999998</v>
      </c>
      <c r="U33" s="16">
        <f t="shared" si="21"/>
        <v>0</v>
      </c>
      <c r="V33" s="16">
        <f t="shared" si="22"/>
        <v>0</v>
      </c>
      <c r="W33" s="16">
        <f t="shared" si="23"/>
        <v>116.06</v>
      </c>
      <c r="X33" s="28"/>
    </row>
    <row r="34" ht="22" customHeight="1" spans="1:24">
      <c r="A34" s="15">
        <v>211</v>
      </c>
      <c r="B34" s="15">
        <v>4</v>
      </c>
      <c r="C34" s="16">
        <v>1</v>
      </c>
      <c r="D34" s="15">
        <v>5349</v>
      </c>
      <c r="E34" s="15">
        <v>5382</v>
      </c>
      <c r="F34" s="16">
        <f t="shared" si="12"/>
        <v>33</v>
      </c>
      <c r="G34" s="16">
        <f t="shared" si="13"/>
        <v>1</v>
      </c>
      <c r="H34" s="16">
        <f t="shared" si="14"/>
        <v>0.67</v>
      </c>
      <c r="I34" s="15">
        <v>3492</v>
      </c>
      <c r="J34" s="15">
        <v>3673</v>
      </c>
      <c r="K34" s="16">
        <f t="shared" si="15"/>
        <v>181</v>
      </c>
      <c r="L34" s="16">
        <f t="shared" si="16"/>
        <v>120.73</v>
      </c>
      <c r="M34" s="15">
        <v>291</v>
      </c>
      <c r="N34" s="15">
        <v>300</v>
      </c>
      <c r="O34" s="16">
        <f t="shared" si="17"/>
        <v>9</v>
      </c>
      <c r="P34" s="16">
        <f t="shared" si="18"/>
        <v>0</v>
      </c>
      <c r="Q34" s="16">
        <f t="shared" si="19"/>
        <v>0</v>
      </c>
      <c r="R34" s="15">
        <v>120.7</v>
      </c>
      <c r="S34" s="15">
        <v>121.7</v>
      </c>
      <c r="T34" s="16">
        <f t="shared" si="20"/>
        <v>1</v>
      </c>
      <c r="U34" s="16">
        <f t="shared" si="21"/>
        <v>0</v>
      </c>
      <c r="V34" s="16">
        <f t="shared" si="22"/>
        <v>0</v>
      </c>
      <c r="W34" s="16">
        <f t="shared" si="23"/>
        <v>121.4</v>
      </c>
      <c r="X34" s="28"/>
    </row>
    <row r="35" ht="22" customHeight="1" spans="1:24">
      <c r="A35" s="15">
        <v>212</v>
      </c>
      <c r="B35" s="15">
        <v>4</v>
      </c>
      <c r="C35" s="16">
        <v>1</v>
      </c>
      <c r="D35" s="15">
        <v>6525</v>
      </c>
      <c r="E35" s="15">
        <v>6561</v>
      </c>
      <c r="F35" s="16">
        <f t="shared" si="12"/>
        <v>36</v>
      </c>
      <c r="G35" s="16">
        <f t="shared" si="13"/>
        <v>4</v>
      </c>
      <c r="H35" s="16">
        <f t="shared" si="14"/>
        <v>2.67</v>
      </c>
      <c r="I35" s="15">
        <v>5488</v>
      </c>
      <c r="J35" s="15">
        <v>5809</v>
      </c>
      <c r="K35" s="16">
        <f t="shared" si="15"/>
        <v>321</v>
      </c>
      <c r="L35" s="16">
        <f t="shared" si="16"/>
        <v>214.11</v>
      </c>
      <c r="M35" s="15">
        <v>858</v>
      </c>
      <c r="N35" s="15">
        <v>869</v>
      </c>
      <c r="O35" s="16">
        <f t="shared" si="17"/>
        <v>11</v>
      </c>
      <c r="P35" s="16">
        <f t="shared" si="18"/>
        <v>0</v>
      </c>
      <c r="Q35" s="16">
        <f t="shared" si="19"/>
        <v>0</v>
      </c>
      <c r="R35" s="15">
        <v>176.7</v>
      </c>
      <c r="S35" s="15">
        <v>179.3</v>
      </c>
      <c r="T35" s="16">
        <f t="shared" si="20"/>
        <v>2.60000000000002</v>
      </c>
      <c r="U35" s="16">
        <f t="shared" si="21"/>
        <v>0</v>
      </c>
      <c r="V35" s="16">
        <f t="shared" si="22"/>
        <v>0</v>
      </c>
      <c r="W35" s="16">
        <f t="shared" si="23"/>
        <v>216.78</v>
      </c>
      <c r="X35" s="28"/>
    </row>
    <row r="36" ht="22" customHeight="1" spans="1:24">
      <c r="A36" s="15">
        <v>213</v>
      </c>
      <c r="B36" s="15">
        <v>4</v>
      </c>
      <c r="C36" s="16">
        <v>1</v>
      </c>
      <c r="D36" s="15">
        <v>5386</v>
      </c>
      <c r="E36" s="15">
        <v>5427</v>
      </c>
      <c r="F36" s="16">
        <f t="shared" si="12"/>
        <v>41</v>
      </c>
      <c r="G36" s="16">
        <f t="shared" si="13"/>
        <v>9</v>
      </c>
      <c r="H36" s="16">
        <f t="shared" si="14"/>
        <v>6</v>
      </c>
      <c r="I36" s="15">
        <v>7826</v>
      </c>
      <c r="J36" s="15">
        <v>8169</v>
      </c>
      <c r="K36" s="16">
        <f t="shared" si="15"/>
        <v>343</v>
      </c>
      <c r="L36" s="16">
        <f t="shared" si="16"/>
        <v>228.78</v>
      </c>
      <c r="M36" s="15">
        <v>1526</v>
      </c>
      <c r="N36" s="15">
        <v>1543</v>
      </c>
      <c r="O36" s="16">
        <f t="shared" si="17"/>
        <v>17</v>
      </c>
      <c r="P36" s="16">
        <f t="shared" si="18"/>
        <v>1</v>
      </c>
      <c r="Q36" s="16">
        <f t="shared" si="19"/>
        <v>2.83</v>
      </c>
      <c r="R36" s="15">
        <v>256.8</v>
      </c>
      <c r="S36" s="15">
        <v>260.9</v>
      </c>
      <c r="T36" s="16">
        <f t="shared" si="20"/>
        <v>4.09999999999997</v>
      </c>
      <c r="U36" s="16">
        <f t="shared" si="21"/>
        <v>0</v>
      </c>
      <c r="V36" s="16">
        <f t="shared" si="22"/>
        <v>0</v>
      </c>
      <c r="W36" s="16">
        <f t="shared" si="23"/>
        <v>237.61</v>
      </c>
      <c r="X36" s="28"/>
    </row>
    <row r="37" ht="22" customHeight="1" spans="1:24">
      <c r="A37" s="15">
        <v>214</v>
      </c>
      <c r="B37" s="15">
        <v>4</v>
      </c>
      <c r="C37" s="16">
        <v>1</v>
      </c>
      <c r="D37" s="15">
        <v>5456</v>
      </c>
      <c r="E37" s="15">
        <v>5493</v>
      </c>
      <c r="F37" s="16">
        <f t="shared" si="12"/>
        <v>37</v>
      </c>
      <c r="G37" s="16">
        <f t="shared" si="13"/>
        <v>5</v>
      </c>
      <c r="H37" s="16">
        <f t="shared" si="14"/>
        <v>3.34</v>
      </c>
      <c r="I37" s="15">
        <v>5300</v>
      </c>
      <c r="J37" s="15">
        <v>5477</v>
      </c>
      <c r="K37" s="16">
        <f t="shared" si="15"/>
        <v>177</v>
      </c>
      <c r="L37" s="16">
        <f t="shared" si="16"/>
        <v>118.06</v>
      </c>
      <c r="M37" s="15">
        <v>998</v>
      </c>
      <c r="N37" s="15">
        <v>1006</v>
      </c>
      <c r="O37" s="16">
        <f t="shared" si="17"/>
        <v>8</v>
      </c>
      <c r="P37" s="16">
        <f t="shared" si="18"/>
        <v>0</v>
      </c>
      <c r="Q37" s="16">
        <f t="shared" si="19"/>
        <v>0</v>
      </c>
      <c r="R37" s="15">
        <v>204.5</v>
      </c>
      <c r="S37" s="15">
        <v>206.1</v>
      </c>
      <c r="T37" s="16">
        <f t="shared" si="20"/>
        <v>1.59999999999999</v>
      </c>
      <c r="U37" s="16">
        <f t="shared" si="21"/>
        <v>0</v>
      </c>
      <c r="V37" s="16">
        <f t="shared" si="22"/>
        <v>0</v>
      </c>
      <c r="W37" s="16">
        <f t="shared" si="23"/>
        <v>121.4</v>
      </c>
      <c r="X37" s="28"/>
    </row>
    <row r="38" ht="22" customHeight="1" spans="1:24">
      <c r="A38" s="15">
        <v>215</v>
      </c>
      <c r="B38" s="15">
        <v>4</v>
      </c>
      <c r="C38" s="16">
        <v>1</v>
      </c>
      <c r="D38" s="15">
        <v>6079</v>
      </c>
      <c r="E38" s="15">
        <v>6113</v>
      </c>
      <c r="F38" s="16">
        <f t="shared" si="12"/>
        <v>34</v>
      </c>
      <c r="G38" s="16">
        <f t="shared" si="13"/>
        <v>2</v>
      </c>
      <c r="H38" s="16">
        <f t="shared" si="14"/>
        <v>1.33</v>
      </c>
      <c r="I38" s="15">
        <v>5546</v>
      </c>
      <c r="J38" s="15">
        <v>5843</v>
      </c>
      <c r="K38" s="16">
        <f t="shared" si="15"/>
        <v>297</v>
      </c>
      <c r="L38" s="16">
        <f t="shared" si="16"/>
        <v>198.1</v>
      </c>
      <c r="M38" s="15">
        <v>650</v>
      </c>
      <c r="N38" s="15">
        <v>661</v>
      </c>
      <c r="O38" s="16">
        <f t="shared" si="17"/>
        <v>11</v>
      </c>
      <c r="P38" s="16">
        <f t="shared" si="18"/>
        <v>0</v>
      </c>
      <c r="Q38" s="16">
        <f t="shared" si="19"/>
        <v>0</v>
      </c>
      <c r="R38" s="15">
        <v>222.2</v>
      </c>
      <c r="S38" s="15">
        <v>225.6</v>
      </c>
      <c r="T38" s="16">
        <f t="shared" si="20"/>
        <v>3.40000000000001</v>
      </c>
      <c r="U38" s="16">
        <f t="shared" si="21"/>
        <v>0</v>
      </c>
      <c r="V38" s="16">
        <f t="shared" si="22"/>
        <v>0</v>
      </c>
      <c r="W38" s="16">
        <f t="shared" si="23"/>
        <v>199.43</v>
      </c>
      <c r="X38" s="28"/>
    </row>
    <row r="39" ht="22" customHeight="1" spans="1:24">
      <c r="A39" s="15">
        <v>216</v>
      </c>
      <c r="B39" s="15">
        <v>4</v>
      </c>
      <c r="C39" s="16">
        <v>1</v>
      </c>
      <c r="D39" s="15">
        <v>5765</v>
      </c>
      <c r="E39" s="15">
        <v>5765</v>
      </c>
      <c r="F39" s="16">
        <f t="shared" si="12"/>
        <v>0</v>
      </c>
      <c r="G39" s="16">
        <f t="shared" si="13"/>
        <v>0</v>
      </c>
      <c r="H39" s="16">
        <f t="shared" si="14"/>
        <v>0</v>
      </c>
      <c r="I39" s="15">
        <v>6461</v>
      </c>
      <c r="J39" s="15">
        <v>6461</v>
      </c>
      <c r="K39" s="16">
        <f t="shared" si="15"/>
        <v>0</v>
      </c>
      <c r="L39" s="16">
        <f t="shared" si="16"/>
        <v>0</v>
      </c>
      <c r="M39" s="15">
        <v>1273</v>
      </c>
      <c r="N39" s="15">
        <v>1273</v>
      </c>
      <c r="O39" s="16">
        <f t="shared" si="17"/>
        <v>0</v>
      </c>
      <c r="P39" s="16">
        <f t="shared" si="18"/>
        <v>0</v>
      </c>
      <c r="Q39" s="16">
        <f t="shared" si="19"/>
        <v>0</v>
      </c>
      <c r="R39" s="15">
        <v>174.2</v>
      </c>
      <c r="S39" s="15">
        <v>174.2</v>
      </c>
      <c r="T39" s="16">
        <f t="shared" si="20"/>
        <v>0</v>
      </c>
      <c r="U39" s="16">
        <f t="shared" si="21"/>
        <v>0</v>
      </c>
      <c r="V39" s="16">
        <f t="shared" si="22"/>
        <v>0</v>
      </c>
      <c r="W39" s="16">
        <f t="shared" si="23"/>
        <v>0</v>
      </c>
      <c r="X39" s="28"/>
    </row>
    <row r="40" ht="22" customHeight="1" spans="1:24">
      <c r="A40" s="15">
        <v>217</v>
      </c>
      <c r="B40" s="15">
        <v>4</v>
      </c>
      <c r="C40" s="16">
        <v>1</v>
      </c>
      <c r="D40" s="15">
        <v>5834</v>
      </c>
      <c r="E40" s="15">
        <v>5834</v>
      </c>
      <c r="F40" s="16">
        <f t="shared" si="12"/>
        <v>0</v>
      </c>
      <c r="G40" s="16">
        <f t="shared" si="13"/>
        <v>0</v>
      </c>
      <c r="H40" s="16">
        <f t="shared" si="14"/>
        <v>0</v>
      </c>
      <c r="I40" s="15">
        <v>6040</v>
      </c>
      <c r="J40" s="15">
        <v>6040</v>
      </c>
      <c r="K40" s="16">
        <f t="shared" si="15"/>
        <v>0</v>
      </c>
      <c r="L40" s="16">
        <f t="shared" si="16"/>
        <v>0</v>
      </c>
      <c r="M40" s="15">
        <v>581</v>
      </c>
      <c r="N40" s="15">
        <v>581</v>
      </c>
      <c r="O40" s="16">
        <f t="shared" si="17"/>
        <v>0</v>
      </c>
      <c r="P40" s="16">
        <f t="shared" si="18"/>
        <v>0</v>
      </c>
      <c r="Q40" s="16">
        <f t="shared" si="19"/>
        <v>0</v>
      </c>
      <c r="R40" s="15">
        <v>122.8</v>
      </c>
      <c r="S40" s="15">
        <v>122.8</v>
      </c>
      <c r="T40" s="16">
        <f t="shared" si="20"/>
        <v>0</v>
      </c>
      <c r="U40" s="16">
        <f t="shared" si="21"/>
        <v>0</v>
      </c>
      <c r="V40" s="16">
        <f t="shared" si="22"/>
        <v>0</v>
      </c>
      <c r="W40" s="16">
        <f t="shared" si="23"/>
        <v>0</v>
      </c>
      <c r="X40" s="28"/>
    </row>
    <row r="41" ht="22" customHeight="1" spans="1:24">
      <c r="A41" s="15">
        <v>218</v>
      </c>
      <c r="B41" s="15">
        <v>4</v>
      </c>
      <c r="C41" s="16">
        <v>1</v>
      </c>
      <c r="D41" s="15">
        <v>15144</v>
      </c>
      <c r="E41" s="15">
        <v>15144</v>
      </c>
      <c r="F41" s="16">
        <f t="shared" si="12"/>
        <v>0</v>
      </c>
      <c r="G41" s="16">
        <f t="shared" si="13"/>
        <v>0</v>
      </c>
      <c r="H41" s="16">
        <f t="shared" si="14"/>
        <v>0</v>
      </c>
      <c r="I41" s="15">
        <v>6508</v>
      </c>
      <c r="J41" s="15">
        <v>6508</v>
      </c>
      <c r="K41" s="16">
        <f t="shared" si="15"/>
        <v>0</v>
      </c>
      <c r="L41" s="16">
        <f t="shared" si="16"/>
        <v>0</v>
      </c>
      <c r="M41" s="15">
        <v>435</v>
      </c>
      <c r="N41" s="15">
        <v>435</v>
      </c>
      <c r="O41" s="16">
        <f t="shared" si="17"/>
        <v>0</v>
      </c>
      <c r="P41" s="16">
        <f t="shared" si="18"/>
        <v>0</v>
      </c>
      <c r="Q41" s="16">
        <f t="shared" si="19"/>
        <v>0</v>
      </c>
      <c r="R41" s="15">
        <v>294</v>
      </c>
      <c r="S41" s="15">
        <v>294</v>
      </c>
      <c r="T41" s="16">
        <f t="shared" si="20"/>
        <v>0</v>
      </c>
      <c r="U41" s="16">
        <f t="shared" si="21"/>
        <v>0</v>
      </c>
      <c r="V41" s="16">
        <f t="shared" si="22"/>
        <v>0</v>
      </c>
      <c r="W41" s="16">
        <f t="shared" si="23"/>
        <v>0</v>
      </c>
      <c r="X41" s="28"/>
    </row>
    <row r="42" ht="22" customHeight="1" spans="1:24">
      <c r="A42" s="15">
        <v>219</v>
      </c>
      <c r="B42" s="15">
        <v>4</v>
      </c>
      <c r="C42" s="16">
        <v>1</v>
      </c>
      <c r="D42" s="15">
        <v>4372</v>
      </c>
      <c r="E42" s="15">
        <v>4372</v>
      </c>
      <c r="F42" s="15">
        <f t="shared" si="12"/>
        <v>0</v>
      </c>
      <c r="G42" s="16">
        <f t="shared" si="13"/>
        <v>0</v>
      </c>
      <c r="H42" s="16">
        <f t="shared" si="14"/>
        <v>0</v>
      </c>
      <c r="I42" s="15">
        <v>3750</v>
      </c>
      <c r="J42" s="15">
        <v>3750</v>
      </c>
      <c r="K42" s="16">
        <f t="shared" si="15"/>
        <v>0</v>
      </c>
      <c r="L42" s="16">
        <f t="shared" si="16"/>
        <v>0</v>
      </c>
      <c r="M42" s="15">
        <v>1117</v>
      </c>
      <c r="N42" s="15">
        <v>1117</v>
      </c>
      <c r="O42" s="16">
        <f t="shared" si="17"/>
        <v>0</v>
      </c>
      <c r="P42" s="16">
        <f t="shared" si="18"/>
        <v>0</v>
      </c>
      <c r="Q42" s="16">
        <f t="shared" si="19"/>
        <v>0</v>
      </c>
      <c r="R42" s="15">
        <v>144.3</v>
      </c>
      <c r="S42" s="15">
        <v>144.3</v>
      </c>
      <c r="T42" s="16">
        <f t="shared" si="20"/>
        <v>0</v>
      </c>
      <c r="U42" s="16">
        <f t="shared" si="21"/>
        <v>0</v>
      </c>
      <c r="V42" s="16">
        <f t="shared" si="22"/>
        <v>0</v>
      </c>
      <c r="W42" s="16">
        <f t="shared" si="23"/>
        <v>0</v>
      </c>
      <c r="X42" s="28"/>
    </row>
    <row r="43" ht="22" customHeight="1" spans="1:24">
      <c r="A43" s="15">
        <v>220</v>
      </c>
      <c r="B43" s="15">
        <v>4</v>
      </c>
      <c r="C43" s="16">
        <v>1</v>
      </c>
      <c r="D43" s="15">
        <v>4827</v>
      </c>
      <c r="E43" s="15">
        <v>4827</v>
      </c>
      <c r="F43" s="16">
        <f t="shared" si="12"/>
        <v>0</v>
      </c>
      <c r="G43" s="16">
        <f t="shared" si="13"/>
        <v>0</v>
      </c>
      <c r="H43" s="16">
        <f t="shared" si="14"/>
        <v>0</v>
      </c>
      <c r="I43" s="15">
        <v>8135</v>
      </c>
      <c r="J43" s="15">
        <v>8135</v>
      </c>
      <c r="K43" s="16">
        <f t="shared" si="15"/>
        <v>0</v>
      </c>
      <c r="L43" s="16">
        <f t="shared" si="16"/>
        <v>0</v>
      </c>
      <c r="M43" s="15">
        <v>777</v>
      </c>
      <c r="N43" s="15">
        <v>777</v>
      </c>
      <c r="O43" s="16">
        <f t="shared" si="17"/>
        <v>0</v>
      </c>
      <c r="P43" s="16">
        <f t="shared" si="18"/>
        <v>0</v>
      </c>
      <c r="Q43" s="16">
        <f t="shared" si="19"/>
        <v>0</v>
      </c>
      <c r="R43" s="15">
        <v>202.4</v>
      </c>
      <c r="S43" s="15">
        <v>202.4</v>
      </c>
      <c r="T43" s="16">
        <f t="shared" si="20"/>
        <v>0</v>
      </c>
      <c r="U43" s="16">
        <f t="shared" si="21"/>
        <v>0</v>
      </c>
      <c r="V43" s="16">
        <f t="shared" si="22"/>
        <v>0</v>
      </c>
      <c r="W43" s="16">
        <f t="shared" si="23"/>
        <v>0</v>
      </c>
      <c r="X43" s="28"/>
    </row>
    <row r="44" ht="22" customHeight="1" spans="1:24">
      <c r="A44" s="15">
        <v>221</v>
      </c>
      <c r="B44" s="15">
        <v>4</v>
      </c>
      <c r="C44" s="16">
        <v>1</v>
      </c>
      <c r="D44" s="15">
        <v>3578</v>
      </c>
      <c r="E44" s="15">
        <v>3578</v>
      </c>
      <c r="F44" s="16">
        <f t="shared" si="12"/>
        <v>0</v>
      </c>
      <c r="G44" s="16">
        <f t="shared" si="13"/>
        <v>0</v>
      </c>
      <c r="H44" s="16">
        <f t="shared" si="14"/>
        <v>0</v>
      </c>
      <c r="I44" s="15">
        <v>2541</v>
      </c>
      <c r="J44" s="15">
        <v>2541</v>
      </c>
      <c r="K44" s="16">
        <f t="shared" si="15"/>
        <v>0</v>
      </c>
      <c r="L44" s="16">
        <f t="shared" si="16"/>
        <v>0</v>
      </c>
      <c r="M44" s="15">
        <v>272</v>
      </c>
      <c r="N44" s="15">
        <v>272</v>
      </c>
      <c r="O44" s="16">
        <f t="shared" si="17"/>
        <v>0</v>
      </c>
      <c r="P44" s="16">
        <f t="shared" si="18"/>
        <v>0</v>
      </c>
      <c r="Q44" s="16">
        <f t="shared" si="19"/>
        <v>0</v>
      </c>
      <c r="R44" s="15">
        <v>248.3</v>
      </c>
      <c r="S44" s="15">
        <v>248.3</v>
      </c>
      <c r="T44" s="16">
        <f t="shared" si="20"/>
        <v>0</v>
      </c>
      <c r="U44" s="16">
        <f t="shared" si="21"/>
        <v>0</v>
      </c>
      <c r="V44" s="16">
        <f t="shared" si="22"/>
        <v>0</v>
      </c>
      <c r="W44" s="16">
        <f t="shared" si="23"/>
        <v>0</v>
      </c>
      <c r="X44" s="28"/>
    </row>
    <row r="45" ht="22" customHeight="1" spans="1:24">
      <c r="A45" s="15">
        <v>222</v>
      </c>
      <c r="B45" s="15">
        <v>4</v>
      </c>
      <c r="C45" s="16">
        <v>1</v>
      </c>
      <c r="D45" s="15">
        <v>3219</v>
      </c>
      <c r="E45" s="15">
        <v>3219</v>
      </c>
      <c r="F45" s="16">
        <f t="shared" si="12"/>
        <v>0</v>
      </c>
      <c r="G45" s="16">
        <f t="shared" si="13"/>
        <v>0</v>
      </c>
      <c r="H45" s="16">
        <f t="shared" si="14"/>
        <v>0</v>
      </c>
      <c r="I45" s="15">
        <v>3973</v>
      </c>
      <c r="J45" s="15">
        <v>3973</v>
      </c>
      <c r="K45" s="16">
        <f t="shared" si="15"/>
        <v>0</v>
      </c>
      <c r="L45" s="16">
        <f t="shared" si="16"/>
        <v>0</v>
      </c>
      <c r="M45" s="15">
        <v>712</v>
      </c>
      <c r="N45" s="15">
        <v>712</v>
      </c>
      <c r="O45" s="16">
        <f t="shared" si="17"/>
        <v>0</v>
      </c>
      <c r="P45" s="16">
        <f t="shared" si="18"/>
        <v>0</v>
      </c>
      <c r="Q45" s="16">
        <f t="shared" si="19"/>
        <v>0</v>
      </c>
      <c r="R45" s="15">
        <v>100</v>
      </c>
      <c r="S45" s="15">
        <v>100</v>
      </c>
      <c r="T45" s="16">
        <f t="shared" si="20"/>
        <v>0</v>
      </c>
      <c r="U45" s="16">
        <f t="shared" si="21"/>
        <v>0</v>
      </c>
      <c r="V45" s="16">
        <f t="shared" si="22"/>
        <v>0</v>
      </c>
      <c r="W45" s="16">
        <f t="shared" si="23"/>
        <v>0</v>
      </c>
      <c r="X45" s="28"/>
    </row>
    <row r="46" ht="22" customHeight="1" spans="1:24">
      <c r="A46" s="12" t="s">
        <v>36</v>
      </c>
      <c r="B46" s="12"/>
      <c r="C46" s="16"/>
      <c r="D46" s="35"/>
      <c r="E46" s="15"/>
      <c r="F46" s="16"/>
      <c r="G46" s="16"/>
      <c r="H46" s="16">
        <f>SUM(H29:H45)</f>
        <v>43.36</v>
      </c>
      <c r="I46" s="15"/>
      <c r="J46" s="15"/>
      <c r="K46" s="16"/>
      <c r="L46" s="16">
        <f>SUM(L29:L45)</f>
        <v>1499.42</v>
      </c>
      <c r="M46" s="15"/>
      <c r="N46" s="15"/>
      <c r="O46" s="16"/>
      <c r="P46" s="16"/>
      <c r="Q46" s="16">
        <f>SUM(Q29:Q45)</f>
        <v>2.83</v>
      </c>
      <c r="R46" s="15"/>
      <c r="S46" s="15"/>
      <c r="T46" s="16"/>
      <c r="U46" s="16"/>
      <c r="V46" s="16">
        <f>SUM(V29:V45)</f>
        <v>0</v>
      </c>
      <c r="W46" s="16">
        <f>SUM(W29:W45)</f>
        <v>1545.61</v>
      </c>
      <c r="X46" s="28"/>
    </row>
    <row r="47" spans="1:24">
      <c r="J47" s="36"/>
      <c r="K47" s="37"/>
      <c r="P47" s="37" t="s">
        <v>37</v>
      </c>
      <c r="Q47" s="37"/>
    </row>
    <row r="48" ht="27.95" customHeight="1" spans="1:24">
      <c r="A48" s="6" t="s">
        <v>0</v>
      </c>
      <c r="B48" s="6"/>
      <c r="C48" s="6"/>
      <c r="D48" s="7"/>
      <c r="E48" s="7"/>
      <c r="F48" s="6"/>
      <c r="G48" s="6"/>
      <c r="H48" s="6"/>
      <c r="I48" s="7"/>
      <c r="J48" s="7"/>
      <c r="K48" s="6"/>
      <c r="L48" s="6"/>
      <c r="M48" s="7"/>
      <c r="N48" s="7"/>
      <c r="O48" s="6"/>
      <c r="P48" s="6"/>
      <c r="Q48" s="6"/>
      <c r="R48" s="7"/>
      <c r="S48" s="7"/>
      <c r="T48" s="6"/>
      <c r="U48" s="6"/>
      <c r="V48" s="6"/>
      <c r="W48" s="6"/>
      <c r="X48" s="8"/>
    </row>
    <row r="49" ht="18" customHeight="1" spans="1:24">
      <c r="A49" s="12" t="s">
        <v>2</v>
      </c>
      <c r="B49" s="13" t="s">
        <v>3</v>
      </c>
      <c r="C49" s="14" t="s">
        <v>4</v>
      </c>
      <c r="D49" s="15" t="s">
        <v>5</v>
      </c>
      <c r="E49" s="15"/>
      <c r="F49" s="16"/>
      <c r="G49" s="16"/>
      <c r="H49" s="16"/>
      <c r="I49" s="17" t="s">
        <v>6</v>
      </c>
      <c r="J49" s="18"/>
      <c r="K49" s="19"/>
      <c r="L49" s="20"/>
      <c r="M49" s="17" t="s">
        <v>7</v>
      </c>
      <c r="N49" s="18"/>
      <c r="O49" s="19"/>
      <c r="P49" s="19"/>
      <c r="Q49" s="20"/>
      <c r="R49" s="15" t="s">
        <v>8</v>
      </c>
      <c r="S49" s="15"/>
      <c r="T49" s="16"/>
      <c r="U49" s="16"/>
      <c r="V49" s="16"/>
      <c r="W49" s="14" t="s">
        <v>9</v>
      </c>
      <c r="X49" s="21"/>
    </row>
    <row r="50" ht="21" customHeight="1" spans="1:24">
      <c r="A50" s="12"/>
      <c r="B50" s="22"/>
      <c r="C50" s="23"/>
      <c r="D50" s="24" t="s">
        <v>10</v>
      </c>
      <c r="E50" s="24" t="s">
        <v>11</v>
      </c>
      <c r="F50" s="14" t="s">
        <v>12</v>
      </c>
      <c r="G50" s="14" t="s">
        <v>13</v>
      </c>
      <c r="H50" s="14" t="s">
        <v>14</v>
      </c>
      <c r="I50" s="24" t="s">
        <v>10</v>
      </c>
      <c r="J50" s="24" t="s">
        <v>11</v>
      </c>
      <c r="K50" s="14" t="s">
        <v>12</v>
      </c>
      <c r="L50" s="14" t="s">
        <v>16</v>
      </c>
      <c r="M50" s="24" t="s">
        <v>22</v>
      </c>
      <c r="N50" s="24" t="s">
        <v>18</v>
      </c>
      <c r="O50" s="14" t="s">
        <v>19</v>
      </c>
      <c r="P50" s="14" t="s">
        <v>20</v>
      </c>
      <c r="Q50" s="14" t="s">
        <v>21</v>
      </c>
      <c r="R50" s="24" t="s">
        <v>22</v>
      </c>
      <c r="S50" s="24" t="s">
        <v>18</v>
      </c>
      <c r="T50" s="14" t="s">
        <v>19</v>
      </c>
      <c r="U50" s="14" t="s">
        <v>20</v>
      </c>
      <c r="V50" s="14" t="s">
        <v>21</v>
      </c>
      <c r="W50" s="23"/>
      <c r="X50" s="21"/>
    </row>
    <row r="51" ht="35.25" customHeight="1" spans="1:24">
      <c r="A51" s="26"/>
      <c r="B51" s="22"/>
      <c r="C51" s="23"/>
      <c r="D51" s="27"/>
      <c r="E51" s="27"/>
      <c r="F51" s="23"/>
      <c r="G51" s="23"/>
      <c r="H51" s="23"/>
      <c r="I51" s="27"/>
      <c r="J51" s="27"/>
      <c r="K51" s="23"/>
      <c r="L51" s="23"/>
      <c r="M51" s="27"/>
      <c r="N51" s="27"/>
      <c r="O51" s="23"/>
      <c r="P51" s="23"/>
      <c r="Q51" s="23"/>
      <c r="R51" s="27"/>
      <c r="S51" s="27"/>
      <c r="T51" s="23"/>
      <c r="U51" s="23"/>
      <c r="V51" s="23"/>
      <c r="W51" s="23"/>
      <c r="X51" s="21"/>
    </row>
    <row r="52" ht="22" customHeight="1" spans="1:24">
      <c r="A52" s="15">
        <v>223</v>
      </c>
      <c r="B52" s="15">
        <v>4</v>
      </c>
      <c r="C52" s="16">
        <v>1</v>
      </c>
      <c r="D52" s="15">
        <v>5135</v>
      </c>
      <c r="E52" s="15">
        <v>5135</v>
      </c>
      <c r="F52" s="16">
        <f t="shared" ref="F52:F68" si="24">SUM(E52-D52)</f>
        <v>0</v>
      </c>
      <c r="G52" s="16">
        <f t="shared" ref="G52:G68" si="25">MAX(F52-8*B52*C52,0)</f>
        <v>0</v>
      </c>
      <c r="H52" s="16">
        <f t="shared" ref="H52:H68" si="26">ROUND(G52*0.667,2)</f>
        <v>0</v>
      </c>
      <c r="I52" s="15">
        <v>5370</v>
      </c>
      <c r="J52" s="15">
        <v>5370</v>
      </c>
      <c r="K52" s="16">
        <f t="shared" ref="K52:K68" si="27">J52-I52</f>
        <v>0</v>
      </c>
      <c r="L52" s="16">
        <f t="shared" ref="L52:L68" si="28">ROUND(K52*0.667,2)</f>
        <v>0</v>
      </c>
      <c r="M52" s="15">
        <v>1330</v>
      </c>
      <c r="N52" s="15">
        <v>1330</v>
      </c>
      <c r="O52" s="16">
        <f t="shared" ref="O52:O68" si="29">N52-M52</f>
        <v>0</v>
      </c>
      <c r="P52" s="16">
        <f t="shared" ref="P52:P68" si="30">MAX(O52-4*B52*C52,0)</f>
        <v>0</v>
      </c>
      <c r="Q52" s="16">
        <f t="shared" ref="Q52:Q68" si="31">ROUND(P52*2.83,2)</f>
        <v>0</v>
      </c>
      <c r="R52" s="15">
        <v>189.8</v>
      </c>
      <c r="S52" s="15">
        <v>189.8</v>
      </c>
      <c r="T52" s="16">
        <f t="shared" ref="T52:T68" si="32">S52-R52</f>
        <v>0</v>
      </c>
      <c r="U52" s="16">
        <f t="shared" ref="U52:U68" si="33">MAX(T52-1.6*B52*C52,0)</f>
        <v>0</v>
      </c>
      <c r="V52" s="16">
        <f t="shared" ref="V52:V68" si="34">ROUND(U52*25,2)</f>
        <v>0</v>
      </c>
      <c r="W52" s="16">
        <f t="shared" ref="W52:W68" si="35">H52+L52+Q52+V52</f>
        <v>0</v>
      </c>
      <c r="X52" s="28"/>
    </row>
    <row r="53" ht="22" customHeight="1" spans="1:24">
      <c r="A53" s="15">
        <v>224</v>
      </c>
      <c r="B53" s="15">
        <v>4</v>
      </c>
      <c r="C53" s="16">
        <v>1</v>
      </c>
      <c r="D53" s="15">
        <v>4230</v>
      </c>
      <c r="E53" s="15">
        <v>4230</v>
      </c>
      <c r="F53" s="16">
        <f t="shared" si="24"/>
        <v>0</v>
      </c>
      <c r="G53" s="16">
        <f t="shared" si="25"/>
        <v>0</v>
      </c>
      <c r="H53" s="16">
        <f t="shared" si="26"/>
        <v>0</v>
      </c>
      <c r="I53" s="15">
        <v>2586</v>
      </c>
      <c r="J53" s="15">
        <v>2586</v>
      </c>
      <c r="K53" s="16">
        <f t="shared" si="27"/>
        <v>0</v>
      </c>
      <c r="L53" s="16">
        <f t="shared" si="28"/>
        <v>0</v>
      </c>
      <c r="M53" s="15">
        <v>587</v>
      </c>
      <c r="N53" s="15">
        <v>587</v>
      </c>
      <c r="O53" s="16">
        <f t="shared" si="29"/>
        <v>0</v>
      </c>
      <c r="P53" s="16">
        <f t="shared" si="30"/>
        <v>0</v>
      </c>
      <c r="Q53" s="16">
        <f t="shared" si="31"/>
        <v>0</v>
      </c>
      <c r="R53" s="15">
        <v>241.4</v>
      </c>
      <c r="S53" s="15">
        <v>241.4</v>
      </c>
      <c r="T53" s="16">
        <f t="shared" si="32"/>
        <v>0</v>
      </c>
      <c r="U53" s="16">
        <f t="shared" si="33"/>
        <v>0</v>
      </c>
      <c r="V53" s="16">
        <f t="shared" si="34"/>
        <v>0</v>
      </c>
      <c r="W53" s="16">
        <f t="shared" si="35"/>
        <v>0</v>
      </c>
      <c r="X53" s="28"/>
    </row>
    <row r="54" ht="22" customHeight="1" spans="1:24">
      <c r="A54" s="15">
        <v>225</v>
      </c>
      <c r="B54" s="15">
        <v>4</v>
      </c>
      <c r="C54" s="16">
        <v>1</v>
      </c>
      <c r="D54" s="15">
        <v>6418</v>
      </c>
      <c r="E54" s="15">
        <v>6418</v>
      </c>
      <c r="F54" s="16">
        <f t="shared" si="24"/>
        <v>0</v>
      </c>
      <c r="G54" s="16">
        <f t="shared" si="25"/>
        <v>0</v>
      </c>
      <c r="H54" s="16">
        <f t="shared" si="26"/>
        <v>0</v>
      </c>
      <c r="I54" s="15">
        <v>5921</v>
      </c>
      <c r="J54" s="15">
        <v>5921</v>
      </c>
      <c r="K54" s="16">
        <f t="shared" si="27"/>
        <v>0</v>
      </c>
      <c r="L54" s="16">
        <f t="shared" si="28"/>
        <v>0</v>
      </c>
      <c r="M54" s="15">
        <v>608</v>
      </c>
      <c r="N54" s="15">
        <v>608</v>
      </c>
      <c r="O54" s="16">
        <f t="shared" si="29"/>
        <v>0</v>
      </c>
      <c r="P54" s="16">
        <f t="shared" si="30"/>
        <v>0</v>
      </c>
      <c r="Q54" s="16">
        <f t="shared" si="31"/>
        <v>0</v>
      </c>
      <c r="R54" s="15">
        <v>239.3</v>
      </c>
      <c r="S54" s="15">
        <v>239.3</v>
      </c>
      <c r="T54" s="16">
        <f t="shared" si="32"/>
        <v>0</v>
      </c>
      <c r="U54" s="16">
        <f t="shared" si="33"/>
        <v>0</v>
      </c>
      <c r="V54" s="16">
        <f t="shared" si="34"/>
        <v>0</v>
      </c>
      <c r="W54" s="16">
        <f t="shared" si="35"/>
        <v>0</v>
      </c>
      <c r="X54" s="28"/>
    </row>
    <row r="55" ht="22" customHeight="1" spans="1:24">
      <c r="A55" s="15">
        <v>226</v>
      </c>
      <c r="B55" s="15">
        <v>4</v>
      </c>
      <c r="C55" s="16">
        <v>1</v>
      </c>
      <c r="D55" s="15">
        <v>2324</v>
      </c>
      <c r="E55" s="15">
        <v>2324</v>
      </c>
      <c r="F55" s="16">
        <f t="shared" si="24"/>
        <v>0</v>
      </c>
      <c r="G55" s="16">
        <f t="shared" si="25"/>
        <v>0</v>
      </c>
      <c r="H55" s="16">
        <f t="shared" si="26"/>
        <v>0</v>
      </c>
      <c r="I55" s="15">
        <v>4341</v>
      </c>
      <c r="J55" s="15">
        <v>4341</v>
      </c>
      <c r="K55" s="16">
        <f t="shared" si="27"/>
        <v>0</v>
      </c>
      <c r="L55" s="16">
        <f t="shared" si="28"/>
        <v>0</v>
      </c>
      <c r="M55" s="15">
        <v>714</v>
      </c>
      <c r="N55" s="15">
        <v>714</v>
      </c>
      <c r="O55" s="16">
        <f t="shared" si="29"/>
        <v>0</v>
      </c>
      <c r="P55" s="16">
        <f t="shared" si="30"/>
        <v>0</v>
      </c>
      <c r="Q55" s="16">
        <f t="shared" si="31"/>
        <v>0</v>
      </c>
      <c r="R55" s="15">
        <v>212.5</v>
      </c>
      <c r="S55" s="15">
        <v>212.5</v>
      </c>
      <c r="T55" s="16">
        <f t="shared" si="32"/>
        <v>0</v>
      </c>
      <c r="U55" s="16">
        <f t="shared" si="33"/>
        <v>0</v>
      </c>
      <c r="V55" s="16">
        <f t="shared" si="34"/>
        <v>0</v>
      </c>
      <c r="W55" s="16">
        <f t="shared" si="35"/>
        <v>0</v>
      </c>
      <c r="X55" s="28"/>
    </row>
    <row r="56" ht="22" customHeight="1" spans="1:24">
      <c r="A56" s="15">
        <v>227</v>
      </c>
      <c r="B56" s="15">
        <v>4</v>
      </c>
      <c r="C56" s="16">
        <v>1</v>
      </c>
      <c r="D56" s="15">
        <v>4238</v>
      </c>
      <c r="E56" s="15">
        <v>4238</v>
      </c>
      <c r="F56" s="16">
        <f t="shared" si="24"/>
        <v>0</v>
      </c>
      <c r="G56" s="16">
        <f t="shared" si="25"/>
        <v>0</v>
      </c>
      <c r="H56" s="16">
        <f t="shared" si="26"/>
        <v>0</v>
      </c>
      <c r="I56" s="15">
        <v>7521</v>
      </c>
      <c r="J56" s="15">
        <v>7521</v>
      </c>
      <c r="K56" s="16">
        <f t="shared" si="27"/>
        <v>0</v>
      </c>
      <c r="L56" s="16">
        <f t="shared" si="28"/>
        <v>0</v>
      </c>
      <c r="M56" s="15">
        <v>1423</v>
      </c>
      <c r="N56" s="15">
        <v>1423</v>
      </c>
      <c r="O56" s="16">
        <f t="shared" si="29"/>
        <v>0</v>
      </c>
      <c r="P56" s="16">
        <f t="shared" si="30"/>
        <v>0</v>
      </c>
      <c r="Q56" s="16">
        <f t="shared" si="31"/>
        <v>0</v>
      </c>
      <c r="R56" s="15">
        <v>187</v>
      </c>
      <c r="S56" s="15">
        <v>187</v>
      </c>
      <c r="T56" s="16">
        <f t="shared" si="32"/>
        <v>0</v>
      </c>
      <c r="U56" s="16">
        <f t="shared" si="33"/>
        <v>0</v>
      </c>
      <c r="V56" s="16">
        <f t="shared" si="34"/>
        <v>0</v>
      </c>
      <c r="W56" s="16">
        <f t="shared" si="35"/>
        <v>0</v>
      </c>
      <c r="X56" s="28"/>
    </row>
    <row r="57" ht="22" customHeight="1" spans="1:24">
      <c r="A57" s="15">
        <v>228</v>
      </c>
      <c r="B57" s="15">
        <v>3</v>
      </c>
      <c r="C57" s="16">
        <v>1</v>
      </c>
      <c r="D57" s="15">
        <v>6397</v>
      </c>
      <c r="E57" s="15">
        <v>6397</v>
      </c>
      <c r="F57" s="16">
        <f t="shared" si="24"/>
        <v>0</v>
      </c>
      <c r="G57" s="16">
        <f t="shared" si="25"/>
        <v>0</v>
      </c>
      <c r="H57" s="16">
        <f t="shared" si="26"/>
        <v>0</v>
      </c>
      <c r="I57" s="15">
        <v>3720</v>
      </c>
      <c r="J57" s="15">
        <v>3720</v>
      </c>
      <c r="K57" s="16">
        <f t="shared" si="27"/>
        <v>0</v>
      </c>
      <c r="L57" s="16">
        <f t="shared" si="28"/>
        <v>0</v>
      </c>
      <c r="M57" s="15">
        <v>1195</v>
      </c>
      <c r="N57" s="15">
        <v>1195</v>
      </c>
      <c r="O57" s="16">
        <f t="shared" si="29"/>
        <v>0</v>
      </c>
      <c r="P57" s="16">
        <f t="shared" si="30"/>
        <v>0</v>
      </c>
      <c r="Q57" s="16">
        <f t="shared" si="31"/>
        <v>0</v>
      </c>
      <c r="R57" s="15">
        <v>199.5</v>
      </c>
      <c r="S57" s="15">
        <v>199.5</v>
      </c>
      <c r="T57" s="16">
        <f t="shared" si="32"/>
        <v>0</v>
      </c>
      <c r="U57" s="16">
        <f t="shared" si="33"/>
        <v>0</v>
      </c>
      <c r="V57" s="16">
        <f t="shared" si="34"/>
        <v>0</v>
      </c>
      <c r="W57" s="16">
        <f t="shared" si="35"/>
        <v>0</v>
      </c>
      <c r="X57" s="28"/>
    </row>
    <row r="58" ht="22" customHeight="1" spans="1:24">
      <c r="A58" s="15">
        <v>229</v>
      </c>
      <c r="B58" s="15">
        <v>4</v>
      </c>
      <c r="C58" s="16">
        <v>1</v>
      </c>
      <c r="D58" s="15">
        <v>4541</v>
      </c>
      <c r="E58" s="15">
        <v>4541</v>
      </c>
      <c r="F58" s="16">
        <f t="shared" si="24"/>
        <v>0</v>
      </c>
      <c r="G58" s="16">
        <f t="shared" si="25"/>
        <v>0</v>
      </c>
      <c r="H58" s="16">
        <f t="shared" si="26"/>
        <v>0</v>
      </c>
      <c r="I58" s="15">
        <v>3576</v>
      </c>
      <c r="J58" s="15">
        <v>3576</v>
      </c>
      <c r="K58" s="16">
        <f t="shared" si="27"/>
        <v>0</v>
      </c>
      <c r="L58" s="16">
        <f t="shared" si="28"/>
        <v>0</v>
      </c>
      <c r="M58" s="15">
        <v>1428</v>
      </c>
      <c r="N58" s="15">
        <v>1428</v>
      </c>
      <c r="O58" s="16">
        <f t="shared" si="29"/>
        <v>0</v>
      </c>
      <c r="P58" s="16">
        <f t="shared" si="30"/>
        <v>0</v>
      </c>
      <c r="Q58" s="16">
        <f t="shared" si="31"/>
        <v>0</v>
      </c>
      <c r="R58" s="15">
        <v>242</v>
      </c>
      <c r="S58" s="15">
        <v>242</v>
      </c>
      <c r="T58" s="16">
        <f t="shared" si="32"/>
        <v>0</v>
      </c>
      <c r="U58" s="16">
        <f t="shared" si="33"/>
        <v>0</v>
      </c>
      <c r="V58" s="16">
        <f t="shared" si="34"/>
        <v>0</v>
      </c>
      <c r="W58" s="16">
        <f t="shared" si="35"/>
        <v>0</v>
      </c>
      <c r="X58" s="28"/>
    </row>
    <row r="59" ht="22" customHeight="1" spans="1:24">
      <c r="A59" s="15">
        <v>230</v>
      </c>
      <c r="B59" s="15">
        <v>4</v>
      </c>
      <c r="C59" s="16">
        <v>1</v>
      </c>
      <c r="D59" s="15">
        <v>8465</v>
      </c>
      <c r="E59" s="15">
        <v>8465</v>
      </c>
      <c r="F59" s="16">
        <f t="shared" si="24"/>
        <v>0</v>
      </c>
      <c r="G59" s="16">
        <f t="shared" si="25"/>
        <v>0</v>
      </c>
      <c r="H59" s="16">
        <f t="shared" si="26"/>
        <v>0</v>
      </c>
      <c r="I59" s="15">
        <v>1363</v>
      </c>
      <c r="J59" s="15">
        <v>1363</v>
      </c>
      <c r="K59" s="16">
        <f t="shared" si="27"/>
        <v>0</v>
      </c>
      <c r="L59" s="16">
        <f t="shared" si="28"/>
        <v>0</v>
      </c>
      <c r="M59" s="15">
        <v>262</v>
      </c>
      <c r="N59" s="15">
        <v>262</v>
      </c>
      <c r="O59" s="16">
        <f t="shared" si="29"/>
        <v>0</v>
      </c>
      <c r="P59" s="16">
        <f t="shared" si="30"/>
        <v>0</v>
      </c>
      <c r="Q59" s="16">
        <f t="shared" si="31"/>
        <v>0</v>
      </c>
      <c r="R59" s="15">
        <v>176.5</v>
      </c>
      <c r="S59" s="15">
        <v>176.5</v>
      </c>
      <c r="T59" s="16">
        <f t="shared" si="32"/>
        <v>0</v>
      </c>
      <c r="U59" s="16">
        <f t="shared" si="33"/>
        <v>0</v>
      </c>
      <c r="V59" s="16">
        <f t="shared" si="34"/>
        <v>0</v>
      </c>
      <c r="W59" s="16">
        <f t="shared" si="35"/>
        <v>0</v>
      </c>
      <c r="X59" s="28"/>
    </row>
    <row r="60" s="1" customFormat="1" ht="22" customHeight="1" spans="1:24">
      <c r="A60" s="15">
        <v>301</v>
      </c>
      <c r="B60" s="15">
        <v>4</v>
      </c>
      <c r="C60" s="15">
        <v>1</v>
      </c>
      <c r="D60" s="15">
        <v>3917</v>
      </c>
      <c r="E60" s="15">
        <v>3917</v>
      </c>
      <c r="F60" s="15">
        <f t="shared" si="24"/>
        <v>0</v>
      </c>
      <c r="G60" s="15">
        <f t="shared" si="25"/>
        <v>0</v>
      </c>
      <c r="H60" s="15">
        <f t="shared" si="26"/>
        <v>0</v>
      </c>
      <c r="I60" s="15">
        <v>4158</v>
      </c>
      <c r="J60" s="15">
        <v>4158</v>
      </c>
      <c r="K60" s="15">
        <f t="shared" si="27"/>
        <v>0</v>
      </c>
      <c r="L60" s="15">
        <f t="shared" si="28"/>
        <v>0</v>
      </c>
      <c r="M60" s="15">
        <v>385</v>
      </c>
      <c r="N60" s="15">
        <v>385</v>
      </c>
      <c r="O60" s="15">
        <f t="shared" si="29"/>
        <v>0</v>
      </c>
      <c r="P60" s="15">
        <f t="shared" si="30"/>
        <v>0</v>
      </c>
      <c r="Q60" s="15">
        <f t="shared" si="31"/>
        <v>0</v>
      </c>
      <c r="R60" s="15">
        <v>167.4</v>
      </c>
      <c r="S60" s="15">
        <v>167.4</v>
      </c>
      <c r="T60" s="15">
        <f t="shared" si="32"/>
        <v>0</v>
      </c>
      <c r="U60" s="15">
        <f t="shared" si="33"/>
        <v>0</v>
      </c>
      <c r="V60" s="15">
        <f t="shared" si="34"/>
        <v>0</v>
      </c>
      <c r="W60" s="15">
        <f t="shared" si="35"/>
        <v>0</v>
      </c>
      <c r="X60" s="38"/>
    </row>
    <row r="61" s="1" customFormat="1" ht="22" customHeight="1" spans="1:24">
      <c r="A61" s="15">
        <v>302</v>
      </c>
      <c r="B61" s="15">
        <v>4</v>
      </c>
      <c r="C61" s="15">
        <v>1</v>
      </c>
      <c r="D61" s="15">
        <v>3054</v>
      </c>
      <c r="E61" s="15">
        <v>3054</v>
      </c>
      <c r="F61" s="15">
        <f t="shared" si="24"/>
        <v>0</v>
      </c>
      <c r="G61" s="15">
        <f t="shared" si="25"/>
        <v>0</v>
      </c>
      <c r="H61" s="15">
        <f t="shared" si="26"/>
        <v>0</v>
      </c>
      <c r="I61" s="15">
        <v>3080</v>
      </c>
      <c r="J61" s="15">
        <v>3080</v>
      </c>
      <c r="K61" s="15">
        <f t="shared" si="27"/>
        <v>0</v>
      </c>
      <c r="L61" s="15">
        <f t="shared" si="28"/>
        <v>0</v>
      </c>
      <c r="M61" s="15">
        <v>613</v>
      </c>
      <c r="N61" s="15">
        <v>613</v>
      </c>
      <c r="O61" s="15">
        <f t="shared" si="29"/>
        <v>0</v>
      </c>
      <c r="P61" s="15">
        <f t="shared" si="30"/>
        <v>0</v>
      </c>
      <c r="Q61" s="15">
        <f t="shared" si="31"/>
        <v>0</v>
      </c>
      <c r="R61" s="15">
        <v>129.3</v>
      </c>
      <c r="S61" s="15">
        <v>129.3</v>
      </c>
      <c r="T61" s="15">
        <f t="shared" si="32"/>
        <v>0</v>
      </c>
      <c r="U61" s="15">
        <f t="shared" si="33"/>
        <v>0</v>
      </c>
      <c r="V61" s="15">
        <f t="shared" si="34"/>
        <v>0</v>
      </c>
      <c r="W61" s="15">
        <f t="shared" si="35"/>
        <v>0</v>
      </c>
      <c r="X61" s="38"/>
    </row>
    <row r="62" ht="22" customHeight="1" spans="1:24">
      <c r="A62" s="15">
        <v>303</v>
      </c>
      <c r="B62" s="15">
        <v>4</v>
      </c>
      <c r="C62" s="16">
        <v>1</v>
      </c>
      <c r="D62" s="15">
        <v>5174</v>
      </c>
      <c r="E62" s="15">
        <v>5174</v>
      </c>
      <c r="F62" s="16">
        <f t="shared" si="24"/>
        <v>0</v>
      </c>
      <c r="G62" s="16">
        <f t="shared" si="25"/>
        <v>0</v>
      </c>
      <c r="H62" s="16">
        <f t="shared" si="26"/>
        <v>0</v>
      </c>
      <c r="I62" s="15">
        <v>3900</v>
      </c>
      <c r="J62" s="15">
        <v>3900</v>
      </c>
      <c r="K62" s="16">
        <f t="shared" si="27"/>
        <v>0</v>
      </c>
      <c r="L62" s="16">
        <f t="shared" si="28"/>
        <v>0</v>
      </c>
      <c r="M62" s="15">
        <v>558</v>
      </c>
      <c r="N62" s="15">
        <v>558</v>
      </c>
      <c r="O62" s="16">
        <f t="shared" si="29"/>
        <v>0</v>
      </c>
      <c r="P62" s="16">
        <f t="shared" si="30"/>
        <v>0</v>
      </c>
      <c r="Q62" s="16">
        <f t="shared" si="31"/>
        <v>0</v>
      </c>
      <c r="R62" s="15">
        <v>240.8</v>
      </c>
      <c r="S62" s="15">
        <v>240.8</v>
      </c>
      <c r="T62" s="16">
        <f t="shared" si="32"/>
        <v>0</v>
      </c>
      <c r="U62" s="16">
        <f t="shared" si="33"/>
        <v>0</v>
      </c>
      <c r="V62" s="16">
        <f t="shared" si="34"/>
        <v>0</v>
      </c>
      <c r="W62" s="16">
        <f t="shared" si="35"/>
        <v>0</v>
      </c>
      <c r="X62" s="28"/>
    </row>
    <row r="63" s="1" customFormat="1" ht="22" customHeight="1" spans="1:24">
      <c r="A63" s="15">
        <v>304</v>
      </c>
      <c r="B63" s="15">
        <v>4</v>
      </c>
      <c r="C63" s="15">
        <v>1</v>
      </c>
      <c r="D63" s="15">
        <v>4028</v>
      </c>
      <c r="E63" s="15">
        <v>4028</v>
      </c>
      <c r="F63" s="15">
        <f t="shared" si="24"/>
        <v>0</v>
      </c>
      <c r="G63" s="15">
        <f t="shared" si="25"/>
        <v>0</v>
      </c>
      <c r="H63" s="15">
        <f t="shared" si="26"/>
        <v>0</v>
      </c>
      <c r="I63" s="15">
        <v>5940</v>
      </c>
      <c r="J63" s="15">
        <v>5940</v>
      </c>
      <c r="K63" s="15">
        <f t="shared" si="27"/>
        <v>0</v>
      </c>
      <c r="L63" s="15">
        <f t="shared" si="28"/>
        <v>0</v>
      </c>
      <c r="M63" s="15">
        <v>1060</v>
      </c>
      <c r="N63" s="15">
        <v>1060</v>
      </c>
      <c r="O63" s="15">
        <f t="shared" si="29"/>
        <v>0</v>
      </c>
      <c r="P63" s="15">
        <f t="shared" si="30"/>
        <v>0</v>
      </c>
      <c r="Q63" s="15">
        <f t="shared" si="31"/>
        <v>0</v>
      </c>
      <c r="R63" s="15">
        <v>215.9</v>
      </c>
      <c r="S63" s="15">
        <v>215.9</v>
      </c>
      <c r="T63" s="15">
        <f t="shared" si="32"/>
        <v>0</v>
      </c>
      <c r="U63" s="15">
        <f t="shared" si="33"/>
        <v>0</v>
      </c>
      <c r="V63" s="15">
        <f t="shared" si="34"/>
        <v>0</v>
      </c>
      <c r="W63" s="15">
        <f t="shared" si="35"/>
        <v>0</v>
      </c>
      <c r="X63" s="38"/>
    </row>
    <row r="64" s="1" customFormat="1" ht="22" customHeight="1" spans="1:24">
      <c r="A64" s="15">
        <v>305</v>
      </c>
      <c r="B64" s="15">
        <v>4</v>
      </c>
      <c r="C64" s="15">
        <v>1</v>
      </c>
      <c r="D64" s="15">
        <v>9258</v>
      </c>
      <c r="E64" s="15">
        <v>9258</v>
      </c>
      <c r="F64" s="15">
        <f t="shared" si="24"/>
        <v>0</v>
      </c>
      <c r="G64" s="15">
        <f t="shared" si="25"/>
        <v>0</v>
      </c>
      <c r="H64" s="15">
        <f t="shared" si="26"/>
        <v>0</v>
      </c>
      <c r="I64" s="15">
        <v>5665</v>
      </c>
      <c r="J64" s="15">
        <v>5665</v>
      </c>
      <c r="K64" s="15">
        <f t="shared" si="27"/>
        <v>0</v>
      </c>
      <c r="L64" s="15">
        <f t="shared" si="28"/>
        <v>0</v>
      </c>
      <c r="M64" s="15">
        <v>844</v>
      </c>
      <c r="N64" s="15">
        <v>844</v>
      </c>
      <c r="O64" s="15">
        <f t="shared" si="29"/>
        <v>0</v>
      </c>
      <c r="P64" s="15">
        <f t="shared" si="30"/>
        <v>0</v>
      </c>
      <c r="Q64" s="15">
        <f t="shared" si="31"/>
        <v>0</v>
      </c>
      <c r="R64" s="15">
        <v>265.8</v>
      </c>
      <c r="S64" s="15">
        <v>265.8</v>
      </c>
      <c r="T64" s="15">
        <f t="shared" si="32"/>
        <v>0</v>
      </c>
      <c r="U64" s="15">
        <f t="shared" si="33"/>
        <v>0</v>
      </c>
      <c r="V64" s="15">
        <f t="shared" si="34"/>
        <v>0</v>
      </c>
      <c r="W64" s="15">
        <f t="shared" si="35"/>
        <v>0</v>
      </c>
      <c r="X64" s="38"/>
    </row>
    <row r="65" s="1" customFormat="1" ht="22" customHeight="1" spans="1:24">
      <c r="A65" s="15">
        <v>306</v>
      </c>
      <c r="B65" s="15">
        <v>4</v>
      </c>
      <c r="C65" s="15">
        <v>1</v>
      </c>
      <c r="D65" s="15">
        <v>4414</v>
      </c>
      <c r="E65" s="15">
        <v>4414</v>
      </c>
      <c r="F65" s="15">
        <f t="shared" si="24"/>
        <v>0</v>
      </c>
      <c r="G65" s="15">
        <f t="shared" si="25"/>
        <v>0</v>
      </c>
      <c r="H65" s="15">
        <f t="shared" si="26"/>
        <v>0</v>
      </c>
      <c r="I65" s="15">
        <v>3395</v>
      </c>
      <c r="J65" s="15">
        <v>3395</v>
      </c>
      <c r="K65" s="15">
        <f t="shared" si="27"/>
        <v>0</v>
      </c>
      <c r="L65" s="15">
        <f t="shared" si="28"/>
        <v>0</v>
      </c>
      <c r="M65" s="15">
        <v>821</v>
      </c>
      <c r="N65" s="15">
        <v>821</v>
      </c>
      <c r="O65" s="15">
        <f t="shared" si="29"/>
        <v>0</v>
      </c>
      <c r="P65" s="15">
        <f t="shared" si="30"/>
        <v>0</v>
      </c>
      <c r="Q65" s="15">
        <f t="shared" si="31"/>
        <v>0</v>
      </c>
      <c r="R65" s="15">
        <v>319.2</v>
      </c>
      <c r="S65" s="15">
        <v>319.2</v>
      </c>
      <c r="T65" s="15">
        <f t="shared" si="32"/>
        <v>0</v>
      </c>
      <c r="U65" s="15">
        <f t="shared" si="33"/>
        <v>0</v>
      </c>
      <c r="V65" s="15">
        <f t="shared" si="34"/>
        <v>0</v>
      </c>
      <c r="W65" s="15">
        <f t="shared" si="35"/>
        <v>0</v>
      </c>
      <c r="X65" s="38"/>
    </row>
    <row r="66" s="1" customFormat="1" ht="22" customHeight="1" spans="1:24">
      <c r="A66" s="15">
        <v>307</v>
      </c>
      <c r="B66" s="15">
        <v>4</v>
      </c>
      <c r="C66" s="15">
        <v>1</v>
      </c>
      <c r="D66" s="15">
        <v>1678</v>
      </c>
      <c r="E66" s="15">
        <v>1678</v>
      </c>
      <c r="F66" s="15">
        <f t="shared" si="24"/>
        <v>0</v>
      </c>
      <c r="G66" s="15">
        <f t="shared" si="25"/>
        <v>0</v>
      </c>
      <c r="H66" s="15">
        <f t="shared" si="26"/>
        <v>0</v>
      </c>
      <c r="I66" s="15">
        <v>4558</v>
      </c>
      <c r="J66" s="15">
        <v>4558</v>
      </c>
      <c r="K66" s="15">
        <f t="shared" si="27"/>
        <v>0</v>
      </c>
      <c r="L66" s="15">
        <f t="shared" si="28"/>
        <v>0</v>
      </c>
      <c r="M66" s="15">
        <v>682</v>
      </c>
      <c r="N66" s="15">
        <v>682</v>
      </c>
      <c r="O66" s="15">
        <f t="shared" si="29"/>
        <v>0</v>
      </c>
      <c r="P66" s="15">
        <f t="shared" si="30"/>
        <v>0</v>
      </c>
      <c r="Q66" s="15">
        <f t="shared" si="31"/>
        <v>0</v>
      </c>
      <c r="R66" s="15">
        <v>252.5</v>
      </c>
      <c r="S66" s="15">
        <v>252.5</v>
      </c>
      <c r="T66" s="15">
        <f t="shared" si="32"/>
        <v>0</v>
      </c>
      <c r="U66" s="15">
        <f t="shared" si="33"/>
        <v>0</v>
      </c>
      <c r="V66" s="15">
        <f t="shared" si="34"/>
        <v>0</v>
      </c>
      <c r="W66" s="15">
        <f t="shared" si="35"/>
        <v>0</v>
      </c>
      <c r="X66" s="38"/>
    </row>
    <row r="67" s="1" customFormat="1" ht="22" customHeight="1" spans="1:24">
      <c r="A67" s="15">
        <v>308</v>
      </c>
      <c r="B67" s="15">
        <v>4</v>
      </c>
      <c r="C67" s="15">
        <v>1</v>
      </c>
      <c r="D67" s="15">
        <v>4202</v>
      </c>
      <c r="E67" s="15">
        <v>4202</v>
      </c>
      <c r="F67" s="15">
        <f t="shared" si="24"/>
        <v>0</v>
      </c>
      <c r="G67" s="15">
        <f t="shared" si="25"/>
        <v>0</v>
      </c>
      <c r="H67" s="15">
        <f t="shared" si="26"/>
        <v>0</v>
      </c>
      <c r="I67" s="15">
        <v>2576</v>
      </c>
      <c r="J67" s="15">
        <v>2576</v>
      </c>
      <c r="K67" s="15">
        <f t="shared" si="27"/>
        <v>0</v>
      </c>
      <c r="L67" s="15">
        <f t="shared" si="28"/>
        <v>0</v>
      </c>
      <c r="M67" s="15">
        <v>1428</v>
      </c>
      <c r="N67" s="15">
        <v>1428</v>
      </c>
      <c r="O67" s="15">
        <f t="shared" si="29"/>
        <v>0</v>
      </c>
      <c r="P67" s="15">
        <f t="shared" si="30"/>
        <v>0</v>
      </c>
      <c r="Q67" s="15">
        <f t="shared" si="31"/>
        <v>0</v>
      </c>
      <c r="R67" s="15">
        <v>275.5</v>
      </c>
      <c r="S67" s="15">
        <v>275.5</v>
      </c>
      <c r="T67" s="15">
        <f t="shared" si="32"/>
        <v>0</v>
      </c>
      <c r="U67" s="15">
        <f t="shared" si="33"/>
        <v>0</v>
      </c>
      <c r="V67" s="15">
        <f t="shared" si="34"/>
        <v>0</v>
      </c>
      <c r="W67" s="15">
        <f t="shared" si="35"/>
        <v>0</v>
      </c>
      <c r="X67" s="38"/>
    </row>
    <row r="68" s="1" customFormat="1" ht="22" customHeight="1" spans="1:24">
      <c r="A68" s="15">
        <v>309</v>
      </c>
      <c r="B68" s="15">
        <v>4</v>
      </c>
      <c r="C68" s="15">
        <v>1</v>
      </c>
      <c r="D68" s="15">
        <v>5397</v>
      </c>
      <c r="E68" s="15">
        <v>5397</v>
      </c>
      <c r="F68" s="15">
        <f t="shared" si="24"/>
        <v>0</v>
      </c>
      <c r="G68" s="15">
        <f t="shared" si="25"/>
        <v>0</v>
      </c>
      <c r="H68" s="15">
        <f t="shared" si="26"/>
        <v>0</v>
      </c>
      <c r="I68" s="15">
        <v>2461</v>
      </c>
      <c r="J68" s="15">
        <v>2461</v>
      </c>
      <c r="K68" s="15">
        <f t="shared" si="27"/>
        <v>0</v>
      </c>
      <c r="L68" s="15">
        <f t="shared" si="28"/>
        <v>0</v>
      </c>
      <c r="M68" s="15">
        <v>654</v>
      </c>
      <c r="N68" s="15">
        <v>654</v>
      </c>
      <c r="O68" s="15">
        <f t="shared" si="29"/>
        <v>0</v>
      </c>
      <c r="P68" s="15">
        <f t="shared" si="30"/>
        <v>0</v>
      </c>
      <c r="Q68" s="15">
        <f t="shared" si="31"/>
        <v>0</v>
      </c>
      <c r="R68" s="15">
        <v>211.3</v>
      </c>
      <c r="S68" s="15">
        <v>211.3</v>
      </c>
      <c r="T68" s="15">
        <f t="shared" si="32"/>
        <v>0</v>
      </c>
      <c r="U68" s="15">
        <f t="shared" si="33"/>
        <v>0</v>
      </c>
      <c r="V68" s="15">
        <f t="shared" si="34"/>
        <v>0</v>
      </c>
      <c r="W68" s="15">
        <f t="shared" si="35"/>
        <v>0</v>
      </c>
      <c r="X68" s="38"/>
    </row>
    <row r="69" ht="22" customHeight="1" spans="1:24">
      <c r="A69" s="12" t="s">
        <v>36</v>
      </c>
      <c r="B69" s="12"/>
      <c r="C69" s="16"/>
      <c r="D69" s="35"/>
      <c r="E69" s="15"/>
      <c r="F69" s="16"/>
      <c r="G69" s="16"/>
      <c r="H69" s="16">
        <f>SUM(H52:H68)</f>
        <v>0</v>
      </c>
      <c r="I69" s="15"/>
      <c r="J69" s="15"/>
      <c r="K69" s="16"/>
      <c r="L69" s="16">
        <f>SUM(L52:L68)</f>
        <v>0</v>
      </c>
      <c r="M69" s="15"/>
      <c r="N69" s="15"/>
      <c r="O69" s="16"/>
      <c r="P69" s="16"/>
      <c r="Q69" s="16">
        <f>SUM(Q52:Q68)</f>
        <v>0</v>
      </c>
      <c r="R69" s="15"/>
      <c r="S69" s="15"/>
      <c r="T69" s="16"/>
      <c r="U69" s="16"/>
      <c r="V69" s="16">
        <f>SUM(V52:V68)</f>
        <v>0</v>
      </c>
      <c r="W69" s="16">
        <f>SUM(W52:W68)</f>
        <v>0</v>
      </c>
      <c r="X69" s="28"/>
    </row>
    <row r="70" spans="1:24">
      <c r="J70" s="36"/>
      <c r="K70" s="37"/>
      <c r="P70" s="37" t="s">
        <v>37</v>
      </c>
      <c r="Q70" s="37"/>
    </row>
    <row r="71" ht="27.95" customHeight="1" spans="1:24">
      <c r="A71" s="6" t="s">
        <v>0</v>
      </c>
      <c r="B71" s="6"/>
      <c r="C71" s="6"/>
      <c r="D71" s="7"/>
      <c r="E71" s="7"/>
      <c r="F71" s="6"/>
      <c r="G71" s="6"/>
      <c r="H71" s="6"/>
      <c r="I71" s="7"/>
      <c r="J71" s="7"/>
      <c r="K71" s="6"/>
      <c r="L71" s="6"/>
      <c r="M71" s="7"/>
      <c r="N71" s="7"/>
      <c r="O71" s="6"/>
      <c r="P71" s="6"/>
      <c r="Q71" s="6"/>
      <c r="R71" s="7"/>
      <c r="S71" s="7"/>
      <c r="T71" s="6"/>
      <c r="U71" s="6"/>
      <c r="V71" s="6"/>
      <c r="W71" s="6"/>
      <c r="X71" s="8"/>
    </row>
    <row r="72" ht="18" customHeight="1" spans="1:24">
      <c r="A72" s="12" t="s">
        <v>2</v>
      </c>
      <c r="B72" s="13" t="s">
        <v>3</v>
      </c>
      <c r="C72" s="14" t="s">
        <v>4</v>
      </c>
      <c r="D72" s="15" t="s">
        <v>5</v>
      </c>
      <c r="E72" s="15"/>
      <c r="F72" s="16"/>
      <c r="G72" s="16"/>
      <c r="H72" s="16"/>
      <c r="I72" s="17" t="s">
        <v>6</v>
      </c>
      <c r="J72" s="18"/>
      <c r="K72" s="19"/>
      <c r="L72" s="20"/>
      <c r="M72" s="17" t="s">
        <v>7</v>
      </c>
      <c r="N72" s="18"/>
      <c r="O72" s="19"/>
      <c r="P72" s="19"/>
      <c r="Q72" s="20"/>
      <c r="R72" s="15" t="s">
        <v>8</v>
      </c>
      <c r="S72" s="15"/>
      <c r="T72" s="16"/>
      <c r="U72" s="16"/>
      <c r="V72" s="16"/>
      <c r="W72" s="14" t="s">
        <v>9</v>
      </c>
      <c r="X72" s="21"/>
    </row>
    <row r="73" ht="21" customHeight="1" spans="1:24">
      <c r="A73" s="12"/>
      <c r="B73" s="22"/>
      <c r="C73" s="23"/>
      <c r="D73" s="24" t="s">
        <v>10</v>
      </c>
      <c r="E73" s="24" t="s">
        <v>11</v>
      </c>
      <c r="F73" s="14" t="s">
        <v>12</v>
      </c>
      <c r="G73" s="14" t="s">
        <v>13</v>
      </c>
      <c r="H73" s="14" t="s">
        <v>14</v>
      </c>
      <c r="I73" s="24" t="s">
        <v>10</v>
      </c>
      <c r="J73" s="24" t="s">
        <v>11</v>
      </c>
      <c r="K73" s="14" t="s">
        <v>12</v>
      </c>
      <c r="L73" s="14" t="s">
        <v>16</v>
      </c>
      <c r="M73" s="24" t="s">
        <v>22</v>
      </c>
      <c r="N73" s="24" t="s">
        <v>18</v>
      </c>
      <c r="O73" s="14" t="s">
        <v>19</v>
      </c>
      <c r="P73" s="14" t="s">
        <v>20</v>
      </c>
      <c r="Q73" s="14" t="s">
        <v>21</v>
      </c>
      <c r="R73" s="24" t="s">
        <v>22</v>
      </c>
      <c r="S73" s="24" t="s">
        <v>18</v>
      </c>
      <c r="T73" s="14" t="s">
        <v>19</v>
      </c>
      <c r="U73" s="14" t="s">
        <v>20</v>
      </c>
      <c r="V73" s="14" t="s">
        <v>21</v>
      </c>
      <c r="W73" s="23"/>
      <c r="X73" s="21"/>
    </row>
    <row r="74" ht="37.5" customHeight="1" spans="1:24">
      <c r="A74" s="26"/>
      <c r="B74" s="22"/>
      <c r="C74" s="23"/>
      <c r="D74" s="27"/>
      <c r="E74" s="27"/>
      <c r="F74" s="23"/>
      <c r="G74" s="23"/>
      <c r="H74" s="23"/>
      <c r="I74" s="27"/>
      <c r="J74" s="27"/>
      <c r="K74" s="23"/>
      <c r="L74" s="23"/>
      <c r="M74" s="27"/>
      <c r="N74" s="27"/>
      <c r="O74" s="23"/>
      <c r="P74" s="23"/>
      <c r="Q74" s="23"/>
      <c r="R74" s="27"/>
      <c r="S74" s="27"/>
      <c r="T74" s="23"/>
      <c r="U74" s="23"/>
      <c r="V74" s="23"/>
      <c r="W74" s="23"/>
      <c r="X74" s="21"/>
    </row>
    <row r="75" s="1" customFormat="1" ht="22" customHeight="1" spans="1:24">
      <c r="A75" s="15">
        <v>310</v>
      </c>
      <c r="B75" s="15">
        <v>4</v>
      </c>
      <c r="C75" s="15">
        <v>1</v>
      </c>
      <c r="D75" s="15">
        <v>4494</v>
      </c>
      <c r="E75" s="15">
        <v>4494</v>
      </c>
      <c r="F75" s="15">
        <f t="shared" ref="F75:F91" si="36">SUM(E75-D75)</f>
        <v>0</v>
      </c>
      <c r="G75" s="15">
        <f t="shared" ref="G75:G91" si="37">MAX(F75-8*B75*C75,0)</f>
        <v>0</v>
      </c>
      <c r="H75" s="15">
        <f t="shared" ref="H75:H91" si="38">ROUND(G75*0.667,2)</f>
        <v>0</v>
      </c>
      <c r="I75" s="15">
        <v>6367</v>
      </c>
      <c r="J75" s="15">
        <v>6367</v>
      </c>
      <c r="K75" s="15">
        <f t="shared" ref="K75:K91" si="39">J75-I75</f>
        <v>0</v>
      </c>
      <c r="L75" s="15">
        <f t="shared" ref="L75:L91" si="40">ROUND(K75*0.667,2)</f>
        <v>0</v>
      </c>
      <c r="M75" s="15">
        <v>120</v>
      </c>
      <c r="N75" s="15">
        <v>120</v>
      </c>
      <c r="O75" s="15">
        <f t="shared" ref="O75:O91" si="41">N75-M75</f>
        <v>0</v>
      </c>
      <c r="P75" s="15">
        <f t="shared" ref="P75:P91" si="42">MAX(O75-4*B75*C75,0)</f>
        <v>0</v>
      </c>
      <c r="Q75" s="15">
        <f t="shared" ref="Q75:Q91" si="43">ROUND(P75*2.83,2)</f>
        <v>0</v>
      </c>
      <c r="R75" s="15">
        <v>212.7</v>
      </c>
      <c r="S75" s="15">
        <v>212.7</v>
      </c>
      <c r="T75" s="15">
        <f t="shared" ref="T75:T91" si="44">S75-R75</f>
        <v>0</v>
      </c>
      <c r="U75" s="15">
        <f t="shared" ref="U75:U91" si="45">MAX(T75-1.6*B75*C75,0)</f>
        <v>0</v>
      </c>
      <c r="V75" s="15">
        <f t="shared" ref="V75:V91" si="46">ROUND(U75*25,2)</f>
        <v>0</v>
      </c>
      <c r="W75" s="15">
        <f t="shared" ref="W75:W91" si="47">H75+L75+Q75+V75</f>
        <v>0</v>
      </c>
      <c r="X75" s="38"/>
    </row>
    <row r="76" s="1" customFormat="1" ht="22" customHeight="1" spans="1:24">
      <c r="A76" s="15">
        <v>311</v>
      </c>
      <c r="B76" s="15">
        <v>4</v>
      </c>
      <c r="C76" s="15">
        <v>1</v>
      </c>
      <c r="D76" s="15">
        <v>3474</v>
      </c>
      <c r="E76" s="15">
        <v>3474</v>
      </c>
      <c r="F76" s="15">
        <f t="shared" si="36"/>
        <v>0</v>
      </c>
      <c r="G76" s="15">
        <f t="shared" si="37"/>
        <v>0</v>
      </c>
      <c r="H76" s="15">
        <f t="shared" si="38"/>
        <v>0</v>
      </c>
      <c r="I76" s="15">
        <v>7056</v>
      </c>
      <c r="J76" s="15">
        <v>7056</v>
      </c>
      <c r="K76" s="15">
        <f t="shared" si="39"/>
        <v>0</v>
      </c>
      <c r="L76" s="15">
        <f t="shared" si="40"/>
        <v>0</v>
      </c>
      <c r="M76" s="15">
        <v>348</v>
      </c>
      <c r="N76" s="15">
        <v>348</v>
      </c>
      <c r="O76" s="15">
        <f t="shared" si="41"/>
        <v>0</v>
      </c>
      <c r="P76" s="15">
        <f t="shared" si="42"/>
        <v>0</v>
      </c>
      <c r="Q76" s="15">
        <f t="shared" si="43"/>
        <v>0</v>
      </c>
      <c r="R76" s="15">
        <v>363.6</v>
      </c>
      <c r="S76" s="15">
        <v>363.6</v>
      </c>
      <c r="T76" s="15">
        <f t="shared" si="44"/>
        <v>0</v>
      </c>
      <c r="U76" s="15">
        <f t="shared" si="45"/>
        <v>0</v>
      </c>
      <c r="V76" s="15">
        <f t="shared" si="46"/>
        <v>0</v>
      </c>
      <c r="W76" s="15">
        <f t="shared" si="47"/>
        <v>0</v>
      </c>
      <c r="X76" s="38"/>
    </row>
    <row r="77" s="1" customFormat="1" ht="22" customHeight="1" spans="1:24">
      <c r="A77" s="15">
        <v>312</v>
      </c>
      <c r="B77" s="15">
        <v>4</v>
      </c>
      <c r="C77" s="15">
        <v>1</v>
      </c>
      <c r="D77" s="15">
        <v>792</v>
      </c>
      <c r="E77" s="15">
        <v>792</v>
      </c>
      <c r="F77" s="15">
        <f t="shared" si="36"/>
        <v>0</v>
      </c>
      <c r="G77" s="15">
        <f t="shared" si="37"/>
        <v>0</v>
      </c>
      <c r="H77" s="15">
        <f t="shared" si="38"/>
        <v>0</v>
      </c>
      <c r="I77" s="15">
        <v>4271</v>
      </c>
      <c r="J77" s="15">
        <v>4271</v>
      </c>
      <c r="K77" s="15">
        <f t="shared" si="39"/>
        <v>0</v>
      </c>
      <c r="L77" s="15">
        <f t="shared" si="40"/>
        <v>0</v>
      </c>
      <c r="M77" s="15">
        <v>579</v>
      </c>
      <c r="N77" s="15">
        <v>579</v>
      </c>
      <c r="O77" s="15">
        <f t="shared" si="41"/>
        <v>0</v>
      </c>
      <c r="P77" s="15">
        <f t="shared" si="42"/>
        <v>0</v>
      </c>
      <c r="Q77" s="15">
        <f t="shared" si="43"/>
        <v>0</v>
      </c>
      <c r="R77" s="15">
        <v>213.6</v>
      </c>
      <c r="S77" s="15">
        <v>213.6</v>
      </c>
      <c r="T77" s="15">
        <f t="shared" si="44"/>
        <v>0</v>
      </c>
      <c r="U77" s="15">
        <f t="shared" si="45"/>
        <v>0</v>
      </c>
      <c r="V77" s="15">
        <f t="shared" si="46"/>
        <v>0</v>
      </c>
      <c r="W77" s="15">
        <f t="shared" si="47"/>
        <v>0</v>
      </c>
      <c r="X77" s="38"/>
    </row>
    <row r="78" s="1" customFormat="1" ht="22" customHeight="1" spans="1:24">
      <c r="A78" s="15">
        <v>313</v>
      </c>
      <c r="B78" s="15">
        <v>4</v>
      </c>
      <c r="C78" s="15">
        <v>1</v>
      </c>
      <c r="D78" s="15">
        <v>80</v>
      </c>
      <c r="E78" s="15">
        <v>80</v>
      </c>
      <c r="F78" s="15">
        <f t="shared" si="36"/>
        <v>0</v>
      </c>
      <c r="G78" s="15">
        <f t="shared" si="37"/>
        <v>0</v>
      </c>
      <c r="H78" s="15">
        <f t="shared" si="38"/>
        <v>0</v>
      </c>
      <c r="I78" s="15">
        <v>3818</v>
      </c>
      <c r="J78" s="15">
        <v>3818</v>
      </c>
      <c r="K78" s="15">
        <f t="shared" si="39"/>
        <v>0</v>
      </c>
      <c r="L78" s="15">
        <f t="shared" si="40"/>
        <v>0</v>
      </c>
      <c r="M78" s="15">
        <v>570</v>
      </c>
      <c r="N78" s="15">
        <v>570</v>
      </c>
      <c r="O78" s="15">
        <f t="shared" si="41"/>
        <v>0</v>
      </c>
      <c r="P78" s="15">
        <f t="shared" si="42"/>
        <v>0</v>
      </c>
      <c r="Q78" s="15">
        <f t="shared" si="43"/>
        <v>0</v>
      </c>
      <c r="R78" s="15">
        <v>175.4</v>
      </c>
      <c r="S78" s="15">
        <v>175.4</v>
      </c>
      <c r="T78" s="15">
        <f t="shared" si="44"/>
        <v>0</v>
      </c>
      <c r="U78" s="15">
        <f t="shared" si="45"/>
        <v>0</v>
      </c>
      <c r="V78" s="15">
        <f t="shared" si="46"/>
        <v>0</v>
      </c>
      <c r="W78" s="15">
        <f t="shared" si="47"/>
        <v>0</v>
      </c>
      <c r="X78" s="38"/>
    </row>
    <row r="79" s="1" customFormat="1" ht="22" customHeight="1" spans="1:24">
      <c r="A79" s="15">
        <v>314</v>
      </c>
      <c r="B79" s="15">
        <v>4</v>
      </c>
      <c r="C79" s="15">
        <v>1</v>
      </c>
      <c r="D79" s="15">
        <v>2422</v>
      </c>
      <c r="E79" s="15">
        <v>2422</v>
      </c>
      <c r="F79" s="15">
        <f t="shared" si="36"/>
        <v>0</v>
      </c>
      <c r="G79" s="15">
        <f t="shared" si="37"/>
        <v>0</v>
      </c>
      <c r="H79" s="15">
        <f t="shared" si="38"/>
        <v>0</v>
      </c>
      <c r="I79" s="15">
        <v>7253</v>
      </c>
      <c r="J79" s="15">
        <v>7253</v>
      </c>
      <c r="K79" s="15">
        <f t="shared" si="39"/>
        <v>0</v>
      </c>
      <c r="L79" s="15">
        <f t="shared" si="40"/>
        <v>0</v>
      </c>
      <c r="M79" s="15">
        <v>1671</v>
      </c>
      <c r="N79" s="15">
        <v>1671</v>
      </c>
      <c r="O79" s="15">
        <f t="shared" si="41"/>
        <v>0</v>
      </c>
      <c r="P79" s="15">
        <f t="shared" si="42"/>
        <v>0</v>
      </c>
      <c r="Q79" s="15">
        <f t="shared" si="43"/>
        <v>0</v>
      </c>
      <c r="R79" s="15">
        <v>222.6</v>
      </c>
      <c r="S79" s="15">
        <v>222.6</v>
      </c>
      <c r="T79" s="15">
        <f t="shared" si="44"/>
        <v>0</v>
      </c>
      <c r="U79" s="15">
        <f t="shared" si="45"/>
        <v>0</v>
      </c>
      <c r="V79" s="15">
        <f t="shared" si="46"/>
        <v>0</v>
      </c>
      <c r="W79" s="15">
        <f t="shared" si="47"/>
        <v>0</v>
      </c>
      <c r="X79" s="38"/>
    </row>
    <row r="80" s="1" customFormat="1" ht="22" customHeight="1" spans="1:24">
      <c r="A80" s="15">
        <v>315</v>
      </c>
      <c r="B80" s="15">
        <v>4</v>
      </c>
      <c r="C80" s="15">
        <v>1</v>
      </c>
      <c r="D80" s="15">
        <v>1854</v>
      </c>
      <c r="E80" s="15">
        <v>1854</v>
      </c>
      <c r="F80" s="15">
        <f t="shared" si="36"/>
        <v>0</v>
      </c>
      <c r="G80" s="15">
        <f t="shared" si="37"/>
        <v>0</v>
      </c>
      <c r="H80" s="15">
        <f t="shared" si="38"/>
        <v>0</v>
      </c>
      <c r="I80" s="15">
        <v>5223</v>
      </c>
      <c r="J80" s="15">
        <v>5223</v>
      </c>
      <c r="K80" s="15">
        <f t="shared" si="39"/>
        <v>0</v>
      </c>
      <c r="L80" s="15">
        <f t="shared" si="40"/>
        <v>0</v>
      </c>
      <c r="M80" s="15">
        <v>353</v>
      </c>
      <c r="N80" s="15">
        <v>353</v>
      </c>
      <c r="O80" s="15">
        <f t="shared" si="41"/>
        <v>0</v>
      </c>
      <c r="P80" s="15">
        <f t="shared" si="42"/>
        <v>0</v>
      </c>
      <c r="Q80" s="15">
        <f t="shared" si="43"/>
        <v>0</v>
      </c>
      <c r="R80" s="15">
        <v>223.3</v>
      </c>
      <c r="S80" s="15">
        <v>223.3</v>
      </c>
      <c r="T80" s="15">
        <f t="shared" si="44"/>
        <v>0</v>
      </c>
      <c r="U80" s="15">
        <f t="shared" si="45"/>
        <v>0</v>
      </c>
      <c r="V80" s="15">
        <f t="shared" si="46"/>
        <v>0</v>
      </c>
      <c r="W80" s="15">
        <f t="shared" si="47"/>
        <v>0</v>
      </c>
      <c r="X80" s="38"/>
    </row>
    <row r="81" ht="22" customHeight="1" spans="1:24">
      <c r="A81" s="15">
        <v>316</v>
      </c>
      <c r="B81" s="15">
        <v>3</v>
      </c>
      <c r="C81" s="16">
        <v>1</v>
      </c>
      <c r="D81" s="15">
        <v>4340</v>
      </c>
      <c r="E81" s="15">
        <v>4361</v>
      </c>
      <c r="F81" s="16">
        <f t="shared" si="36"/>
        <v>21</v>
      </c>
      <c r="G81" s="16">
        <f t="shared" si="37"/>
        <v>0</v>
      </c>
      <c r="H81" s="16">
        <f t="shared" si="38"/>
        <v>0</v>
      </c>
      <c r="I81" s="15">
        <v>5702</v>
      </c>
      <c r="J81" s="15">
        <v>5851</v>
      </c>
      <c r="K81" s="16">
        <f t="shared" si="39"/>
        <v>149</v>
      </c>
      <c r="L81" s="16">
        <f t="shared" si="40"/>
        <v>99.38</v>
      </c>
      <c r="M81" s="15">
        <v>1323</v>
      </c>
      <c r="N81" s="15">
        <v>1335</v>
      </c>
      <c r="O81" s="16">
        <f t="shared" si="41"/>
        <v>12</v>
      </c>
      <c r="P81" s="16">
        <f t="shared" si="42"/>
        <v>0</v>
      </c>
      <c r="Q81" s="16">
        <f t="shared" si="43"/>
        <v>0</v>
      </c>
      <c r="R81" s="15">
        <v>216.7</v>
      </c>
      <c r="S81" s="15">
        <v>218.8</v>
      </c>
      <c r="T81" s="16">
        <f t="shared" si="44"/>
        <v>2.10000000000002</v>
      </c>
      <c r="U81" s="16">
        <f t="shared" si="45"/>
        <v>0</v>
      </c>
      <c r="V81" s="16">
        <f t="shared" si="46"/>
        <v>0</v>
      </c>
      <c r="W81" s="16">
        <f t="shared" si="47"/>
        <v>99.38</v>
      </c>
      <c r="X81" s="28"/>
    </row>
    <row r="82" ht="22" customHeight="1" spans="1:24">
      <c r="A82" s="15">
        <v>317</v>
      </c>
      <c r="B82" s="15">
        <v>4</v>
      </c>
      <c r="C82" s="16">
        <v>1</v>
      </c>
      <c r="D82" s="15">
        <v>5780</v>
      </c>
      <c r="E82" s="15">
        <v>5830</v>
      </c>
      <c r="F82" s="16">
        <f t="shared" si="36"/>
        <v>50</v>
      </c>
      <c r="G82" s="16">
        <f t="shared" si="37"/>
        <v>18</v>
      </c>
      <c r="H82" s="16">
        <f t="shared" si="38"/>
        <v>12.01</v>
      </c>
      <c r="I82" s="15">
        <v>5376</v>
      </c>
      <c r="J82" s="15">
        <v>5523</v>
      </c>
      <c r="K82" s="16">
        <f t="shared" si="39"/>
        <v>147</v>
      </c>
      <c r="L82" s="16">
        <f t="shared" si="40"/>
        <v>98.05</v>
      </c>
      <c r="M82" s="15">
        <v>600</v>
      </c>
      <c r="N82" s="15">
        <v>613</v>
      </c>
      <c r="O82" s="16">
        <f t="shared" si="41"/>
        <v>13</v>
      </c>
      <c r="P82" s="16">
        <f t="shared" si="42"/>
        <v>0</v>
      </c>
      <c r="Q82" s="16">
        <f t="shared" si="43"/>
        <v>0</v>
      </c>
      <c r="R82" s="15">
        <v>245.1</v>
      </c>
      <c r="S82" s="15">
        <v>246.8</v>
      </c>
      <c r="T82" s="16">
        <f t="shared" si="44"/>
        <v>1.70000000000002</v>
      </c>
      <c r="U82" s="16">
        <f t="shared" si="45"/>
        <v>0</v>
      </c>
      <c r="V82" s="16">
        <f t="shared" si="46"/>
        <v>0</v>
      </c>
      <c r="W82" s="16">
        <f t="shared" si="47"/>
        <v>110.06</v>
      </c>
      <c r="X82" s="28"/>
    </row>
    <row r="83" ht="22" customHeight="1" spans="1:24">
      <c r="A83" s="15">
        <v>318</v>
      </c>
      <c r="B83" s="15">
        <v>4</v>
      </c>
      <c r="C83" s="16">
        <v>1</v>
      </c>
      <c r="D83" s="15">
        <v>4645</v>
      </c>
      <c r="E83" s="15">
        <v>4679</v>
      </c>
      <c r="F83" s="16">
        <f t="shared" si="36"/>
        <v>34</v>
      </c>
      <c r="G83" s="16">
        <f t="shared" si="37"/>
        <v>2</v>
      </c>
      <c r="H83" s="16">
        <f t="shared" si="38"/>
        <v>1.33</v>
      </c>
      <c r="I83" s="15">
        <v>3954</v>
      </c>
      <c r="J83" s="15">
        <v>4047</v>
      </c>
      <c r="K83" s="16">
        <f t="shared" si="39"/>
        <v>93</v>
      </c>
      <c r="L83" s="16">
        <f t="shared" si="40"/>
        <v>62.03</v>
      </c>
      <c r="M83" s="15">
        <v>552</v>
      </c>
      <c r="N83" s="15">
        <v>562</v>
      </c>
      <c r="O83" s="16">
        <f t="shared" si="41"/>
        <v>10</v>
      </c>
      <c r="P83" s="16">
        <f t="shared" si="42"/>
        <v>0</v>
      </c>
      <c r="Q83" s="16">
        <f t="shared" si="43"/>
        <v>0</v>
      </c>
      <c r="R83" s="15">
        <v>217.2</v>
      </c>
      <c r="S83" s="15">
        <v>219.3</v>
      </c>
      <c r="T83" s="16">
        <f t="shared" si="44"/>
        <v>2.10000000000002</v>
      </c>
      <c r="U83" s="16">
        <f t="shared" si="45"/>
        <v>0</v>
      </c>
      <c r="V83" s="16">
        <f t="shared" si="46"/>
        <v>0</v>
      </c>
      <c r="W83" s="16">
        <f t="shared" si="47"/>
        <v>63.36</v>
      </c>
      <c r="X83" s="28"/>
    </row>
    <row r="84" ht="22" customHeight="1" spans="1:24">
      <c r="A84" s="15">
        <v>319</v>
      </c>
      <c r="B84" s="15">
        <v>4</v>
      </c>
      <c r="C84" s="16">
        <v>1</v>
      </c>
      <c r="D84" s="15">
        <v>6252</v>
      </c>
      <c r="E84" s="15">
        <v>6295</v>
      </c>
      <c r="F84" s="16">
        <f t="shared" si="36"/>
        <v>43</v>
      </c>
      <c r="G84" s="16">
        <f t="shared" si="37"/>
        <v>11</v>
      </c>
      <c r="H84" s="16">
        <f t="shared" si="38"/>
        <v>7.34</v>
      </c>
      <c r="I84" s="15">
        <v>4745</v>
      </c>
      <c r="J84" s="15">
        <v>4936</v>
      </c>
      <c r="K84" s="16">
        <f t="shared" si="39"/>
        <v>191</v>
      </c>
      <c r="L84" s="16">
        <f t="shared" si="40"/>
        <v>127.4</v>
      </c>
      <c r="M84" s="15">
        <v>689</v>
      </c>
      <c r="N84" s="15">
        <v>698</v>
      </c>
      <c r="O84" s="16">
        <f t="shared" si="41"/>
        <v>9</v>
      </c>
      <c r="P84" s="16">
        <f t="shared" si="42"/>
        <v>0</v>
      </c>
      <c r="Q84" s="16">
        <f t="shared" si="43"/>
        <v>0</v>
      </c>
      <c r="R84" s="15">
        <v>250.2</v>
      </c>
      <c r="S84" s="15">
        <v>253.2</v>
      </c>
      <c r="T84" s="16">
        <f t="shared" si="44"/>
        <v>3</v>
      </c>
      <c r="U84" s="16">
        <f t="shared" si="45"/>
        <v>0</v>
      </c>
      <c r="V84" s="16">
        <f t="shared" si="46"/>
        <v>0</v>
      </c>
      <c r="W84" s="16">
        <f t="shared" si="47"/>
        <v>134.74</v>
      </c>
      <c r="X84" s="28"/>
    </row>
    <row r="85" ht="22" customHeight="1" spans="1:24">
      <c r="A85" s="15">
        <v>320</v>
      </c>
      <c r="B85" s="15">
        <v>3</v>
      </c>
      <c r="C85" s="16">
        <v>1</v>
      </c>
      <c r="D85" s="15">
        <v>7004</v>
      </c>
      <c r="E85" s="15">
        <v>7025</v>
      </c>
      <c r="F85" s="16">
        <f t="shared" si="36"/>
        <v>21</v>
      </c>
      <c r="G85" s="16">
        <f t="shared" si="37"/>
        <v>0</v>
      </c>
      <c r="H85" s="16">
        <f t="shared" si="38"/>
        <v>0</v>
      </c>
      <c r="I85" s="15">
        <v>5329</v>
      </c>
      <c r="J85" s="15">
        <v>5448</v>
      </c>
      <c r="K85" s="16">
        <f t="shared" si="39"/>
        <v>119</v>
      </c>
      <c r="L85" s="16">
        <f t="shared" si="40"/>
        <v>79.37</v>
      </c>
      <c r="M85" s="15">
        <v>569</v>
      </c>
      <c r="N85" s="15">
        <v>575</v>
      </c>
      <c r="O85" s="16">
        <f t="shared" si="41"/>
        <v>6</v>
      </c>
      <c r="P85" s="16">
        <f t="shared" si="42"/>
        <v>0</v>
      </c>
      <c r="Q85" s="16">
        <f t="shared" si="43"/>
        <v>0</v>
      </c>
      <c r="R85" s="15">
        <v>160.7</v>
      </c>
      <c r="S85" s="15">
        <v>162</v>
      </c>
      <c r="T85" s="16">
        <f t="shared" si="44"/>
        <v>1.30000000000001</v>
      </c>
      <c r="U85" s="16">
        <f t="shared" si="45"/>
        <v>0</v>
      </c>
      <c r="V85" s="16">
        <f t="shared" si="46"/>
        <v>0</v>
      </c>
      <c r="W85" s="16">
        <f t="shared" si="47"/>
        <v>79.37</v>
      </c>
      <c r="X85" s="28"/>
    </row>
    <row r="86" ht="22" customHeight="1" spans="1:24">
      <c r="A86" s="15">
        <v>321</v>
      </c>
      <c r="B86" s="15">
        <v>4</v>
      </c>
      <c r="C86" s="16">
        <v>1</v>
      </c>
      <c r="D86" s="15">
        <v>9376</v>
      </c>
      <c r="E86" s="15">
        <v>9429</v>
      </c>
      <c r="F86" s="16">
        <f t="shared" si="36"/>
        <v>53</v>
      </c>
      <c r="G86" s="16">
        <f t="shared" si="37"/>
        <v>21</v>
      </c>
      <c r="H86" s="16">
        <f t="shared" si="38"/>
        <v>14.01</v>
      </c>
      <c r="I86" s="15">
        <v>7221</v>
      </c>
      <c r="J86" s="15">
        <v>7408</v>
      </c>
      <c r="K86" s="16">
        <f t="shared" si="39"/>
        <v>187</v>
      </c>
      <c r="L86" s="16">
        <f t="shared" si="40"/>
        <v>124.73</v>
      </c>
      <c r="M86" s="15">
        <v>226</v>
      </c>
      <c r="N86" s="15">
        <v>233</v>
      </c>
      <c r="O86" s="16">
        <f t="shared" si="41"/>
        <v>7</v>
      </c>
      <c r="P86" s="16">
        <f t="shared" si="42"/>
        <v>0</v>
      </c>
      <c r="Q86" s="16">
        <f t="shared" si="43"/>
        <v>0</v>
      </c>
      <c r="R86" s="15">
        <v>253.7</v>
      </c>
      <c r="S86" s="15">
        <v>258.8</v>
      </c>
      <c r="T86" s="16">
        <f t="shared" si="44"/>
        <v>5.10000000000002</v>
      </c>
      <c r="U86" s="16">
        <f t="shared" si="45"/>
        <v>0</v>
      </c>
      <c r="V86" s="16">
        <f t="shared" si="46"/>
        <v>0</v>
      </c>
      <c r="W86" s="16">
        <f t="shared" si="47"/>
        <v>138.74</v>
      </c>
      <c r="X86" s="28"/>
    </row>
    <row r="87" ht="22" customHeight="1" spans="1:24">
      <c r="A87" s="15">
        <v>322</v>
      </c>
      <c r="B87" s="15">
        <v>4</v>
      </c>
      <c r="C87" s="16">
        <v>1</v>
      </c>
      <c r="D87" s="15">
        <v>6745</v>
      </c>
      <c r="E87" s="15">
        <v>6790</v>
      </c>
      <c r="F87" s="16">
        <f t="shared" si="36"/>
        <v>45</v>
      </c>
      <c r="G87" s="16">
        <f t="shared" si="37"/>
        <v>13</v>
      </c>
      <c r="H87" s="16">
        <f t="shared" si="38"/>
        <v>8.67</v>
      </c>
      <c r="I87" s="15">
        <v>5009</v>
      </c>
      <c r="J87" s="15">
        <v>5182</v>
      </c>
      <c r="K87" s="16">
        <f t="shared" si="39"/>
        <v>173</v>
      </c>
      <c r="L87" s="16">
        <f t="shared" si="40"/>
        <v>115.39</v>
      </c>
      <c r="M87" s="15">
        <v>568</v>
      </c>
      <c r="N87" s="15">
        <v>579</v>
      </c>
      <c r="O87" s="16">
        <f t="shared" si="41"/>
        <v>11</v>
      </c>
      <c r="P87" s="16">
        <f t="shared" si="42"/>
        <v>0</v>
      </c>
      <c r="Q87" s="16">
        <f t="shared" si="43"/>
        <v>0</v>
      </c>
      <c r="R87" s="15">
        <v>199.5</v>
      </c>
      <c r="S87" s="15">
        <v>203.1</v>
      </c>
      <c r="T87" s="16">
        <f t="shared" si="44"/>
        <v>3.59999999999999</v>
      </c>
      <c r="U87" s="16">
        <f t="shared" si="45"/>
        <v>0</v>
      </c>
      <c r="V87" s="16">
        <f t="shared" si="46"/>
        <v>0</v>
      </c>
      <c r="W87" s="16">
        <f t="shared" si="47"/>
        <v>124.06</v>
      </c>
      <c r="X87" s="28"/>
    </row>
    <row r="88" ht="22" customHeight="1" spans="1:24">
      <c r="A88" s="15">
        <v>323</v>
      </c>
      <c r="B88" s="15">
        <v>4</v>
      </c>
      <c r="C88" s="16">
        <v>1</v>
      </c>
      <c r="D88" s="15">
        <v>8414</v>
      </c>
      <c r="E88" s="15">
        <v>8442</v>
      </c>
      <c r="F88" s="16">
        <f t="shared" si="36"/>
        <v>28</v>
      </c>
      <c r="G88" s="16">
        <f t="shared" si="37"/>
        <v>0</v>
      </c>
      <c r="H88" s="16">
        <f t="shared" si="38"/>
        <v>0</v>
      </c>
      <c r="I88" s="15">
        <v>5105</v>
      </c>
      <c r="J88" s="15">
        <v>5337</v>
      </c>
      <c r="K88" s="16">
        <f t="shared" si="39"/>
        <v>232</v>
      </c>
      <c r="L88" s="16">
        <f t="shared" si="40"/>
        <v>154.74</v>
      </c>
      <c r="M88" s="15">
        <v>632</v>
      </c>
      <c r="N88" s="15">
        <v>635</v>
      </c>
      <c r="O88" s="16">
        <f t="shared" si="41"/>
        <v>3</v>
      </c>
      <c r="P88" s="16">
        <f t="shared" si="42"/>
        <v>0</v>
      </c>
      <c r="Q88" s="16">
        <f t="shared" si="43"/>
        <v>0</v>
      </c>
      <c r="R88" s="15">
        <v>259.7</v>
      </c>
      <c r="S88" s="15">
        <v>262.2</v>
      </c>
      <c r="T88" s="16">
        <f t="shared" si="44"/>
        <v>2.5</v>
      </c>
      <c r="U88" s="16">
        <f t="shared" si="45"/>
        <v>0</v>
      </c>
      <c r="V88" s="16">
        <f t="shared" si="46"/>
        <v>0</v>
      </c>
      <c r="W88" s="16">
        <f t="shared" si="47"/>
        <v>154.74</v>
      </c>
      <c r="X88" s="28"/>
    </row>
    <row r="89" ht="22" customHeight="1" spans="1:24">
      <c r="A89" s="15">
        <v>324</v>
      </c>
      <c r="B89" s="15">
        <v>4</v>
      </c>
      <c r="C89" s="16">
        <v>1</v>
      </c>
      <c r="D89" s="15">
        <v>7402</v>
      </c>
      <c r="E89" s="15">
        <v>7445</v>
      </c>
      <c r="F89" s="16">
        <f t="shared" si="36"/>
        <v>43</v>
      </c>
      <c r="G89" s="16">
        <f t="shared" si="37"/>
        <v>11</v>
      </c>
      <c r="H89" s="16">
        <f t="shared" si="38"/>
        <v>7.34</v>
      </c>
      <c r="I89" s="15">
        <v>6460</v>
      </c>
      <c r="J89" s="15">
        <v>6576</v>
      </c>
      <c r="K89" s="16">
        <f t="shared" si="39"/>
        <v>116</v>
      </c>
      <c r="L89" s="16">
        <f t="shared" si="40"/>
        <v>77.37</v>
      </c>
      <c r="M89" s="15">
        <v>617</v>
      </c>
      <c r="N89" s="15">
        <v>622</v>
      </c>
      <c r="O89" s="16">
        <f t="shared" si="41"/>
        <v>5</v>
      </c>
      <c r="P89" s="16">
        <f t="shared" si="42"/>
        <v>0</v>
      </c>
      <c r="Q89" s="16">
        <f t="shared" si="43"/>
        <v>0</v>
      </c>
      <c r="R89" s="15">
        <v>223.6</v>
      </c>
      <c r="S89" s="15">
        <v>226.8</v>
      </c>
      <c r="T89" s="16">
        <f t="shared" si="44"/>
        <v>3.20000000000002</v>
      </c>
      <c r="U89" s="16">
        <f t="shared" si="45"/>
        <v>0</v>
      </c>
      <c r="V89" s="16">
        <f t="shared" si="46"/>
        <v>0</v>
      </c>
      <c r="W89" s="16">
        <f t="shared" si="47"/>
        <v>84.71</v>
      </c>
      <c r="X89" s="28"/>
    </row>
    <row r="90" ht="22" customHeight="1" spans="1:24">
      <c r="A90" s="15">
        <v>325</v>
      </c>
      <c r="B90" s="15">
        <v>4</v>
      </c>
      <c r="C90" s="16">
        <v>1</v>
      </c>
      <c r="D90" s="15">
        <v>6268</v>
      </c>
      <c r="E90" s="15">
        <v>6307</v>
      </c>
      <c r="F90" s="16">
        <f t="shared" si="36"/>
        <v>39</v>
      </c>
      <c r="G90" s="16">
        <f t="shared" si="37"/>
        <v>7</v>
      </c>
      <c r="H90" s="16">
        <f t="shared" si="38"/>
        <v>4.67</v>
      </c>
      <c r="I90" s="15">
        <v>6906</v>
      </c>
      <c r="J90" s="15">
        <v>7046</v>
      </c>
      <c r="K90" s="16">
        <f t="shared" si="39"/>
        <v>140</v>
      </c>
      <c r="L90" s="16">
        <f t="shared" si="40"/>
        <v>93.38</v>
      </c>
      <c r="M90" s="15">
        <v>708</v>
      </c>
      <c r="N90" s="15">
        <v>715</v>
      </c>
      <c r="O90" s="16">
        <f t="shared" si="41"/>
        <v>7</v>
      </c>
      <c r="P90" s="16">
        <f t="shared" si="42"/>
        <v>0</v>
      </c>
      <c r="Q90" s="16">
        <f t="shared" si="43"/>
        <v>0</v>
      </c>
      <c r="R90" s="15">
        <v>281.8</v>
      </c>
      <c r="S90" s="15">
        <v>284.2</v>
      </c>
      <c r="T90" s="16">
        <f t="shared" si="44"/>
        <v>2.39999999999998</v>
      </c>
      <c r="U90" s="16">
        <f t="shared" si="45"/>
        <v>0</v>
      </c>
      <c r="V90" s="16">
        <f t="shared" si="46"/>
        <v>0</v>
      </c>
      <c r="W90" s="16">
        <f t="shared" si="47"/>
        <v>98.05</v>
      </c>
      <c r="X90" s="28"/>
    </row>
    <row r="91" ht="22" customHeight="1" spans="1:24">
      <c r="A91" s="15">
        <v>326</v>
      </c>
      <c r="B91" s="15">
        <v>4</v>
      </c>
      <c r="C91" s="16">
        <v>1</v>
      </c>
      <c r="D91" s="15">
        <v>5320</v>
      </c>
      <c r="E91" s="15">
        <v>5351</v>
      </c>
      <c r="F91" s="16">
        <f t="shared" si="36"/>
        <v>31</v>
      </c>
      <c r="G91" s="16">
        <f t="shared" si="37"/>
        <v>0</v>
      </c>
      <c r="H91" s="16">
        <f t="shared" si="38"/>
        <v>0</v>
      </c>
      <c r="I91" s="15">
        <v>4034</v>
      </c>
      <c r="J91" s="15">
        <v>4157</v>
      </c>
      <c r="K91" s="16">
        <f t="shared" si="39"/>
        <v>123</v>
      </c>
      <c r="L91" s="16">
        <f t="shared" si="40"/>
        <v>82.04</v>
      </c>
      <c r="M91" s="15">
        <v>681</v>
      </c>
      <c r="N91" s="15">
        <v>689</v>
      </c>
      <c r="O91" s="16">
        <f t="shared" si="41"/>
        <v>8</v>
      </c>
      <c r="P91" s="16">
        <f t="shared" si="42"/>
        <v>0</v>
      </c>
      <c r="Q91" s="16">
        <f t="shared" si="43"/>
        <v>0</v>
      </c>
      <c r="R91" s="15">
        <v>191</v>
      </c>
      <c r="S91" s="15">
        <v>193.5</v>
      </c>
      <c r="T91" s="16">
        <f t="shared" si="44"/>
        <v>2.5</v>
      </c>
      <c r="U91" s="16">
        <f t="shared" si="45"/>
        <v>0</v>
      </c>
      <c r="V91" s="16">
        <f t="shared" si="46"/>
        <v>0</v>
      </c>
      <c r="W91" s="16">
        <f t="shared" si="47"/>
        <v>82.04</v>
      </c>
      <c r="X91" s="28"/>
    </row>
    <row r="92" ht="22" customHeight="1" spans="1:24">
      <c r="A92" s="12" t="s">
        <v>36</v>
      </c>
      <c r="B92" s="12"/>
      <c r="C92" s="16"/>
      <c r="D92" s="35"/>
      <c r="E92" s="15"/>
      <c r="F92" s="16"/>
      <c r="G92" s="16"/>
      <c r="H92" s="16">
        <f>SUM(H75:H91)</f>
        <v>55.37</v>
      </c>
      <c r="I92" s="15"/>
      <c r="J92" s="15"/>
      <c r="K92" s="16"/>
      <c r="L92" s="16">
        <f>SUM(L75:L91)</f>
        <v>1113.88</v>
      </c>
      <c r="M92" s="15"/>
      <c r="N92" s="15"/>
      <c r="O92" s="16"/>
      <c r="P92" s="16"/>
      <c r="Q92" s="16">
        <f>SUM(Q75:Q91)</f>
        <v>0</v>
      </c>
      <c r="R92" s="15"/>
      <c r="S92" s="15"/>
      <c r="T92" s="16"/>
      <c r="U92" s="16"/>
      <c r="V92" s="16">
        <f>SUM(V75:V91)</f>
        <v>0</v>
      </c>
      <c r="W92" s="16">
        <f>SUM(W75:W91)</f>
        <v>1169.25</v>
      </c>
      <c r="X92" s="28"/>
    </row>
    <row r="93" spans="1:24">
      <c r="J93" s="36"/>
      <c r="K93" s="37"/>
      <c r="P93" s="37" t="s">
        <v>37</v>
      </c>
      <c r="Q93" s="37"/>
    </row>
    <row r="94" ht="27.95" customHeight="1" spans="1:24">
      <c r="A94" s="6" t="s">
        <v>0</v>
      </c>
      <c r="B94" s="6"/>
      <c r="C94" s="6"/>
      <c r="D94" s="7"/>
      <c r="E94" s="7"/>
      <c r="F94" s="6"/>
      <c r="G94" s="6"/>
      <c r="H94" s="6"/>
      <c r="I94" s="7"/>
      <c r="J94" s="7"/>
      <c r="K94" s="6"/>
      <c r="L94" s="6"/>
      <c r="M94" s="7"/>
      <c r="N94" s="7"/>
      <c r="O94" s="6"/>
      <c r="P94" s="6"/>
      <c r="Q94" s="6"/>
      <c r="R94" s="7"/>
      <c r="S94" s="7"/>
      <c r="T94" s="6"/>
      <c r="U94" s="6"/>
      <c r="V94" s="6"/>
      <c r="W94" s="6"/>
      <c r="X94" s="8"/>
    </row>
    <row r="95" ht="18" customHeight="1" spans="1:24">
      <c r="A95" s="12" t="s">
        <v>2</v>
      </c>
      <c r="B95" s="13" t="s">
        <v>3</v>
      </c>
      <c r="C95" s="14" t="s">
        <v>4</v>
      </c>
      <c r="D95" s="15" t="s">
        <v>5</v>
      </c>
      <c r="E95" s="15"/>
      <c r="F95" s="16"/>
      <c r="G95" s="16"/>
      <c r="H95" s="16"/>
      <c r="I95" s="17" t="s">
        <v>6</v>
      </c>
      <c r="J95" s="18"/>
      <c r="K95" s="19"/>
      <c r="L95" s="20"/>
      <c r="M95" s="17" t="s">
        <v>7</v>
      </c>
      <c r="N95" s="18"/>
      <c r="O95" s="19"/>
      <c r="P95" s="19"/>
      <c r="Q95" s="20"/>
      <c r="R95" s="15" t="s">
        <v>8</v>
      </c>
      <c r="S95" s="15"/>
      <c r="T95" s="16"/>
      <c r="U95" s="16"/>
      <c r="V95" s="16"/>
      <c r="W95" s="14" t="s">
        <v>9</v>
      </c>
      <c r="X95" s="21"/>
    </row>
    <row r="96" ht="21" customHeight="1" spans="1:24">
      <c r="A96" s="12"/>
      <c r="B96" s="22"/>
      <c r="C96" s="23"/>
      <c r="D96" s="24" t="s">
        <v>10</v>
      </c>
      <c r="E96" s="24" t="s">
        <v>11</v>
      </c>
      <c r="F96" s="14" t="s">
        <v>12</v>
      </c>
      <c r="G96" s="14" t="s">
        <v>13</v>
      </c>
      <c r="H96" s="14" t="s">
        <v>14</v>
      </c>
      <c r="I96" s="24" t="s">
        <v>10</v>
      </c>
      <c r="J96" s="24" t="s">
        <v>11</v>
      </c>
      <c r="K96" s="14" t="s">
        <v>12</v>
      </c>
      <c r="L96" s="14" t="s">
        <v>16</v>
      </c>
      <c r="M96" s="24" t="s">
        <v>22</v>
      </c>
      <c r="N96" s="24" t="s">
        <v>18</v>
      </c>
      <c r="O96" s="14" t="s">
        <v>19</v>
      </c>
      <c r="P96" s="14" t="s">
        <v>20</v>
      </c>
      <c r="Q96" s="14" t="s">
        <v>21</v>
      </c>
      <c r="R96" s="24" t="s">
        <v>22</v>
      </c>
      <c r="S96" s="24" t="s">
        <v>18</v>
      </c>
      <c r="T96" s="14" t="s">
        <v>19</v>
      </c>
      <c r="U96" s="14" t="s">
        <v>20</v>
      </c>
      <c r="V96" s="14" t="s">
        <v>21</v>
      </c>
      <c r="W96" s="23"/>
      <c r="X96" s="21"/>
    </row>
    <row r="97" ht="35.25" customHeight="1" spans="1:24">
      <c r="A97" s="26"/>
      <c r="B97" s="22"/>
      <c r="C97" s="23"/>
      <c r="D97" s="27"/>
      <c r="E97" s="27"/>
      <c r="F97" s="23"/>
      <c r="G97" s="23"/>
      <c r="H97" s="23"/>
      <c r="I97" s="27"/>
      <c r="J97" s="27"/>
      <c r="K97" s="23"/>
      <c r="L97" s="23"/>
      <c r="M97" s="27"/>
      <c r="N97" s="27"/>
      <c r="O97" s="23"/>
      <c r="P97" s="23"/>
      <c r="Q97" s="23"/>
      <c r="R97" s="27"/>
      <c r="S97" s="27"/>
      <c r="T97" s="23"/>
      <c r="U97" s="23"/>
      <c r="V97" s="23"/>
      <c r="W97" s="23"/>
      <c r="X97" s="21"/>
    </row>
    <row r="98" ht="22" customHeight="1" spans="1:24">
      <c r="A98" s="15">
        <v>327</v>
      </c>
      <c r="B98" s="15">
        <v>4</v>
      </c>
      <c r="C98" s="16">
        <v>1</v>
      </c>
      <c r="D98" s="15">
        <v>4158</v>
      </c>
      <c r="E98" s="15">
        <v>4189</v>
      </c>
      <c r="F98" s="16">
        <f t="shared" ref="F98:F114" si="48">SUM(E98-D98)</f>
        <v>31</v>
      </c>
      <c r="G98" s="16">
        <f t="shared" ref="G98:G114" si="49">MAX(F98-8*B98*C98,0)</f>
        <v>0</v>
      </c>
      <c r="H98" s="16">
        <f t="shared" ref="H98:H114" si="50">ROUND(G98*0.667,2)</f>
        <v>0</v>
      </c>
      <c r="I98" s="15">
        <v>6310</v>
      </c>
      <c r="J98" s="15">
        <v>6654</v>
      </c>
      <c r="K98" s="16">
        <f t="shared" ref="K98:K114" si="51">J98-I98</f>
        <v>344</v>
      </c>
      <c r="L98" s="16">
        <f t="shared" ref="L98:L114" si="52">ROUND(K98*0.667,2)</f>
        <v>229.45</v>
      </c>
      <c r="M98" s="15">
        <v>751</v>
      </c>
      <c r="N98" s="15">
        <v>759</v>
      </c>
      <c r="O98" s="16">
        <f t="shared" ref="O98:O114" si="53">N98-M98</f>
        <v>8</v>
      </c>
      <c r="P98" s="16">
        <f t="shared" ref="P98:P114" si="54">MAX(O98-4*B98*C98,0)</f>
        <v>0</v>
      </c>
      <c r="Q98" s="16">
        <f t="shared" ref="Q98:Q114" si="55">ROUND(P98*2.83,2)</f>
        <v>0</v>
      </c>
      <c r="R98" s="15">
        <v>281.2</v>
      </c>
      <c r="S98" s="15">
        <v>285.1</v>
      </c>
      <c r="T98" s="16">
        <f t="shared" ref="T98:T114" si="56">S98-R98</f>
        <v>3.90000000000003</v>
      </c>
      <c r="U98" s="16">
        <f t="shared" ref="U98:U114" si="57">MAX(T98-1.6*B98*C98,0)</f>
        <v>0</v>
      </c>
      <c r="V98" s="16">
        <f t="shared" ref="V98:V114" si="58">ROUND(U98*25,2)</f>
        <v>0</v>
      </c>
      <c r="W98" s="16">
        <f t="shared" ref="W98:W114" si="59">H98+L98+Q98+V98</f>
        <v>229.45</v>
      </c>
      <c r="X98" s="28"/>
    </row>
    <row r="99" ht="22" customHeight="1" spans="1:24">
      <c r="A99" s="15">
        <v>328</v>
      </c>
      <c r="B99" s="15">
        <v>4</v>
      </c>
      <c r="C99" s="16">
        <v>1</v>
      </c>
      <c r="D99" s="15">
        <v>3937</v>
      </c>
      <c r="E99" s="15">
        <v>3986</v>
      </c>
      <c r="F99" s="16">
        <f t="shared" si="48"/>
        <v>49</v>
      </c>
      <c r="G99" s="16">
        <f t="shared" si="49"/>
        <v>17</v>
      </c>
      <c r="H99" s="16">
        <f t="shared" si="50"/>
        <v>11.34</v>
      </c>
      <c r="I99" s="15">
        <v>6856</v>
      </c>
      <c r="J99" s="15">
        <v>7081</v>
      </c>
      <c r="K99" s="16">
        <f t="shared" si="51"/>
        <v>225</v>
      </c>
      <c r="L99" s="16">
        <f t="shared" si="52"/>
        <v>150.08</v>
      </c>
      <c r="M99" s="15">
        <v>481</v>
      </c>
      <c r="N99" s="15">
        <v>491</v>
      </c>
      <c r="O99" s="16">
        <f t="shared" si="53"/>
        <v>10</v>
      </c>
      <c r="P99" s="16">
        <f t="shared" si="54"/>
        <v>0</v>
      </c>
      <c r="Q99" s="16">
        <f t="shared" si="55"/>
        <v>0</v>
      </c>
      <c r="R99" s="15">
        <v>182.9</v>
      </c>
      <c r="S99" s="15">
        <v>186.9</v>
      </c>
      <c r="T99" s="16">
        <f t="shared" si="56"/>
        <v>4</v>
      </c>
      <c r="U99" s="16">
        <f t="shared" si="57"/>
        <v>0</v>
      </c>
      <c r="V99" s="16">
        <f t="shared" si="58"/>
        <v>0</v>
      </c>
      <c r="W99" s="16">
        <f t="shared" si="59"/>
        <v>161.42</v>
      </c>
      <c r="X99" s="28"/>
    </row>
    <row r="100" ht="22" customHeight="1" spans="1:24">
      <c r="A100" s="15">
        <v>329</v>
      </c>
      <c r="B100" s="15">
        <v>4</v>
      </c>
      <c r="C100" s="16">
        <v>1</v>
      </c>
      <c r="D100" s="15">
        <v>3623</v>
      </c>
      <c r="E100" s="15">
        <v>3657</v>
      </c>
      <c r="F100" s="16">
        <f t="shared" si="48"/>
        <v>34</v>
      </c>
      <c r="G100" s="16">
        <f t="shared" si="49"/>
        <v>2</v>
      </c>
      <c r="H100" s="16">
        <f t="shared" si="50"/>
        <v>1.33</v>
      </c>
      <c r="I100" s="15">
        <v>8320</v>
      </c>
      <c r="J100" s="15">
        <v>8576</v>
      </c>
      <c r="K100" s="16">
        <f t="shared" si="51"/>
        <v>256</v>
      </c>
      <c r="L100" s="16">
        <f t="shared" si="52"/>
        <v>170.75</v>
      </c>
      <c r="M100" s="15">
        <v>657</v>
      </c>
      <c r="N100" s="15">
        <v>662</v>
      </c>
      <c r="O100" s="16">
        <f t="shared" si="53"/>
        <v>5</v>
      </c>
      <c r="P100" s="16">
        <f t="shared" si="54"/>
        <v>0</v>
      </c>
      <c r="Q100" s="16">
        <f t="shared" si="55"/>
        <v>0</v>
      </c>
      <c r="R100" s="15">
        <v>216.1</v>
      </c>
      <c r="S100" s="15">
        <v>218.3</v>
      </c>
      <c r="T100" s="16">
        <f t="shared" si="56"/>
        <v>2.20000000000002</v>
      </c>
      <c r="U100" s="16">
        <f t="shared" si="57"/>
        <v>0</v>
      </c>
      <c r="V100" s="16">
        <f t="shared" si="58"/>
        <v>0</v>
      </c>
      <c r="W100" s="16">
        <f t="shared" si="59"/>
        <v>172.08</v>
      </c>
      <c r="X100" s="28"/>
    </row>
    <row r="101" s="1" customFormat="1" ht="22" customHeight="1" spans="1:24">
      <c r="A101" s="15">
        <v>330</v>
      </c>
      <c r="B101" s="15">
        <v>4</v>
      </c>
      <c r="C101" s="16">
        <v>1</v>
      </c>
      <c r="D101" s="15">
        <v>5178</v>
      </c>
      <c r="E101" s="15">
        <v>5212</v>
      </c>
      <c r="F101" s="16">
        <f t="shared" si="48"/>
        <v>34</v>
      </c>
      <c r="G101" s="16">
        <f t="shared" si="49"/>
        <v>2</v>
      </c>
      <c r="H101" s="16">
        <f t="shared" si="50"/>
        <v>1.33</v>
      </c>
      <c r="I101" s="15">
        <v>5634</v>
      </c>
      <c r="J101" s="15">
        <v>5761</v>
      </c>
      <c r="K101" s="16">
        <f t="shared" si="51"/>
        <v>127</v>
      </c>
      <c r="L101" s="16">
        <f t="shared" si="52"/>
        <v>84.71</v>
      </c>
      <c r="M101" s="15">
        <v>946</v>
      </c>
      <c r="N101" s="15">
        <v>953</v>
      </c>
      <c r="O101" s="16">
        <f t="shared" si="53"/>
        <v>7</v>
      </c>
      <c r="P101" s="16">
        <f t="shared" si="54"/>
        <v>0</v>
      </c>
      <c r="Q101" s="16">
        <f t="shared" si="55"/>
        <v>0</v>
      </c>
      <c r="R101" s="15">
        <v>230</v>
      </c>
      <c r="S101" s="15">
        <v>232.2</v>
      </c>
      <c r="T101" s="16">
        <f t="shared" si="56"/>
        <v>2.19999999999999</v>
      </c>
      <c r="U101" s="16">
        <f t="shared" si="57"/>
        <v>0</v>
      </c>
      <c r="V101" s="16">
        <f t="shared" si="58"/>
        <v>0</v>
      </c>
      <c r="W101" s="16">
        <f t="shared" si="59"/>
        <v>86.04</v>
      </c>
      <c r="X101" s="28"/>
    </row>
    <row r="102" s="1" customFormat="1" ht="22" customHeight="1" spans="1:24">
      <c r="A102" s="15">
        <v>401</v>
      </c>
      <c r="B102" s="15">
        <v>4</v>
      </c>
      <c r="C102" s="16">
        <v>1</v>
      </c>
      <c r="D102" s="15">
        <v>1118</v>
      </c>
      <c r="E102" s="15">
        <v>1162</v>
      </c>
      <c r="F102" s="16">
        <f t="shared" si="48"/>
        <v>44</v>
      </c>
      <c r="G102" s="16">
        <f t="shared" si="49"/>
        <v>12</v>
      </c>
      <c r="H102" s="16">
        <f t="shared" si="50"/>
        <v>8</v>
      </c>
      <c r="I102" s="15">
        <v>4529</v>
      </c>
      <c r="J102" s="15">
        <v>4723</v>
      </c>
      <c r="K102" s="16">
        <f t="shared" si="51"/>
        <v>194</v>
      </c>
      <c r="L102" s="16">
        <f t="shared" si="52"/>
        <v>129.4</v>
      </c>
      <c r="M102" s="15">
        <v>767</v>
      </c>
      <c r="N102" s="15">
        <v>775</v>
      </c>
      <c r="O102" s="16">
        <f t="shared" si="53"/>
        <v>8</v>
      </c>
      <c r="P102" s="16">
        <f t="shared" si="54"/>
        <v>0</v>
      </c>
      <c r="Q102" s="16">
        <f t="shared" si="55"/>
        <v>0</v>
      </c>
      <c r="R102" s="15">
        <v>220</v>
      </c>
      <c r="S102" s="15">
        <v>222.4</v>
      </c>
      <c r="T102" s="16">
        <f t="shared" si="56"/>
        <v>2.40000000000001</v>
      </c>
      <c r="U102" s="16">
        <f t="shared" si="57"/>
        <v>0</v>
      </c>
      <c r="V102" s="16">
        <f t="shared" si="58"/>
        <v>0</v>
      </c>
      <c r="W102" s="16">
        <f t="shared" si="59"/>
        <v>137.4</v>
      </c>
      <c r="X102" s="28"/>
    </row>
    <row r="103" ht="22" customHeight="1" spans="1:24">
      <c r="A103" s="15">
        <v>402</v>
      </c>
      <c r="B103" s="15">
        <v>4</v>
      </c>
      <c r="C103" s="16">
        <v>1</v>
      </c>
      <c r="D103" s="15">
        <v>9687</v>
      </c>
      <c r="E103" s="15">
        <v>9735</v>
      </c>
      <c r="F103" s="16">
        <f t="shared" si="48"/>
        <v>48</v>
      </c>
      <c r="G103" s="16">
        <f t="shared" si="49"/>
        <v>16</v>
      </c>
      <c r="H103" s="16">
        <f t="shared" si="50"/>
        <v>10.67</v>
      </c>
      <c r="I103" s="15">
        <v>4327</v>
      </c>
      <c r="J103" s="15">
        <v>4451</v>
      </c>
      <c r="K103" s="16">
        <f t="shared" si="51"/>
        <v>124</v>
      </c>
      <c r="L103" s="16">
        <f t="shared" si="52"/>
        <v>82.71</v>
      </c>
      <c r="M103" s="15">
        <v>552</v>
      </c>
      <c r="N103" s="15">
        <v>562</v>
      </c>
      <c r="O103" s="16">
        <f t="shared" si="53"/>
        <v>10</v>
      </c>
      <c r="P103" s="16">
        <f t="shared" si="54"/>
        <v>0</v>
      </c>
      <c r="Q103" s="16">
        <f t="shared" si="55"/>
        <v>0</v>
      </c>
      <c r="R103" s="15">
        <v>151.6</v>
      </c>
      <c r="S103" s="15">
        <v>152.4</v>
      </c>
      <c r="T103" s="16">
        <f t="shared" si="56"/>
        <v>0.800000000000011</v>
      </c>
      <c r="U103" s="16">
        <f t="shared" si="57"/>
        <v>0</v>
      </c>
      <c r="V103" s="16">
        <f t="shared" si="58"/>
        <v>0</v>
      </c>
      <c r="W103" s="16">
        <f t="shared" si="59"/>
        <v>93.38</v>
      </c>
      <c r="X103" s="28"/>
    </row>
    <row r="104" s="1" customFormat="1" ht="22" customHeight="1" spans="1:24">
      <c r="A104" s="15">
        <v>403</v>
      </c>
      <c r="B104" s="15">
        <v>4</v>
      </c>
      <c r="C104" s="15">
        <v>1</v>
      </c>
      <c r="D104" s="15">
        <v>624</v>
      </c>
      <c r="E104" s="15">
        <v>646</v>
      </c>
      <c r="F104" s="15">
        <f t="shared" si="48"/>
        <v>22</v>
      </c>
      <c r="G104" s="15">
        <f t="shared" si="49"/>
        <v>0</v>
      </c>
      <c r="H104" s="15">
        <f t="shared" si="50"/>
        <v>0</v>
      </c>
      <c r="I104" s="15">
        <v>5440</v>
      </c>
      <c r="J104" s="15">
        <v>5530</v>
      </c>
      <c r="K104" s="15">
        <f t="shared" si="51"/>
        <v>90</v>
      </c>
      <c r="L104" s="15">
        <f t="shared" si="52"/>
        <v>60.03</v>
      </c>
      <c r="M104" s="15">
        <v>955</v>
      </c>
      <c r="N104" s="15">
        <v>959</v>
      </c>
      <c r="O104" s="15">
        <f t="shared" si="53"/>
        <v>4</v>
      </c>
      <c r="P104" s="15">
        <f t="shared" si="54"/>
        <v>0</v>
      </c>
      <c r="Q104" s="15">
        <f t="shared" si="55"/>
        <v>0</v>
      </c>
      <c r="R104" s="15">
        <v>203.1</v>
      </c>
      <c r="S104" s="15">
        <v>204.1</v>
      </c>
      <c r="T104" s="15">
        <f t="shared" si="56"/>
        <v>1</v>
      </c>
      <c r="U104" s="15">
        <f t="shared" si="57"/>
        <v>0</v>
      </c>
      <c r="V104" s="15">
        <f t="shared" si="58"/>
        <v>0</v>
      </c>
      <c r="W104" s="15">
        <f t="shared" si="59"/>
        <v>60.03</v>
      </c>
      <c r="X104" s="38"/>
    </row>
    <row r="105" s="1" customFormat="1" ht="22" customHeight="1" spans="1:24">
      <c r="A105" s="15">
        <v>404</v>
      </c>
      <c r="B105" s="15">
        <v>4</v>
      </c>
      <c r="C105" s="15">
        <v>1</v>
      </c>
      <c r="D105" s="15">
        <v>5909</v>
      </c>
      <c r="E105" s="15">
        <v>5949</v>
      </c>
      <c r="F105" s="15">
        <f t="shared" si="48"/>
        <v>40</v>
      </c>
      <c r="G105" s="15">
        <f t="shared" si="49"/>
        <v>8</v>
      </c>
      <c r="H105" s="15">
        <f t="shared" si="50"/>
        <v>5.34</v>
      </c>
      <c r="I105" s="15">
        <v>4366</v>
      </c>
      <c r="J105" s="15">
        <v>4671</v>
      </c>
      <c r="K105" s="15">
        <f t="shared" si="51"/>
        <v>305</v>
      </c>
      <c r="L105" s="15">
        <f t="shared" si="52"/>
        <v>203.44</v>
      </c>
      <c r="M105" s="15">
        <v>670</v>
      </c>
      <c r="N105" s="15">
        <v>678</v>
      </c>
      <c r="O105" s="15">
        <f t="shared" si="53"/>
        <v>8</v>
      </c>
      <c r="P105" s="15">
        <f t="shared" si="54"/>
        <v>0</v>
      </c>
      <c r="Q105" s="15">
        <f t="shared" si="55"/>
        <v>0</v>
      </c>
      <c r="R105" s="15">
        <v>196.5</v>
      </c>
      <c r="S105" s="15">
        <v>199.1</v>
      </c>
      <c r="T105" s="15">
        <f t="shared" si="56"/>
        <v>2.59999999999999</v>
      </c>
      <c r="U105" s="15">
        <f t="shared" si="57"/>
        <v>0</v>
      </c>
      <c r="V105" s="15">
        <f t="shared" si="58"/>
        <v>0</v>
      </c>
      <c r="W105" s="15">
        <f t="shared" si="59"/>
        <v>208.78</v>
      </c>
      <c r="X105" s="38"/>
    </row>
    <row r="106" s="1" customFormat="1" ht="22" customHeight="1" spans="1:24">
      <c r="A106" s="15">
        <v>405</v>
      </c>
      <c r="B106" s="15">
        <v>4</v>
      </c>
      <c r="C106" s="15">
        <v>1</v>
      </c>
      <c r="D106" s="15">
        <v>6807</v>
      </c>
      <c r="E106" s="15">
        <v>6842</v>
      </c>
      <c r="F106" s="15">
        <f t="shared" si="48"/>
        <v>35</v>
      </c>
      <c r="G106" s="15">
        <f t="shared" si="49"/>
        <v>3</v>
      </c>
      <c r="H106" s="15">
        <f t="shared" si="50"/>
        <v>2</v>
      </c>
      <c r="I106" s="15">
        <v>3934</v>
      </c>
      <c r="J106" s="15">
        <v>4081</v>
      </c>
      <c r="K106" s="15">
        <f t="shared" si="51"/>
        <v>147</v>
      </c>
      <c r="L106" s="15">
        <f t="shared" si="52"/>
        <v>98.05</v>
      </c>
      <c r="M106" s="15">
        <v>670</v>
      </c>
      <c r="N106" s="15">
        <v>681</v>
      </c>
      <c r="O106" s="15">
        <f t="shared" si="53"/>
        <v>11</v>
      </c>
      <c r="P106" s="15">
        <f t="shared" si="54"/>
        <v>0</v>
      </c>
      <c r="Q106" s="15">
        <f t="shared" si="55"/>
        <v>0</v>
      </c>
      <c r="R106" s="15">
        <v>181.1</v>
      </c>
      <c r="S106" s="15">
        <v>183.7</v>
      </c>
      <c r="T106" s="15">
        <f t="shared" si="56"/>
        <v>2.59999999999999</v>
      </c>
      <c r="U106" s="15">
        <f t="shared" si="57"/>
        <v>0</v>
      </c>
      <c r="V106" s="15">
        <f t="shared" si="58"/>
        <v>0</v>
      </c>
      <c r="W106" s="15">
        <f t="shared" si="59"/>
        <v>100.05</v>
      </c>
      <c r="X106" s="38"/>
    </row>
    <row r="107" s="1" customFormat="1" ht="22" customHeight="1" spans="1:24">
      <c r="A107" s="15">
        <v>406</v>
      </c>
      <c r="B107" s="15">
        <v>4</v>
      </c>
      <c r="C107" s="15">
        <v>1</v>
      </c>
      <c r="D107" s="15">
        <v>3675</v>
      </c>
      <c r="E107" s="15">
        <v>3675</v>
      </c>
      <c r="F107" s="15">
        <f t="shared" si="48"/>
        <v>0</v>
      </c>
      <c r="G107" s="15">
        <f t="shared" si="49"/>
        <v>0</v>
      </c>
      <c r="H107" s="15">
        <f t="shared" si="50"/>
        <v>0</v>
      </c>
      <c r="I107" s="15">
        <v>5435</v>
      </c>
      <c r="J107" s="15">
        <v>5435</v>
      </c>
      <c r="K107" s="15">
        <f t="shared" si="51"/>
        <v>0</v>
      </c>
      <c r="L107" s="15">
        <f t="shared" si="52"/>
        <v>0</v>
      </c>
      <c r="M107" s="15">
        <v>505</v>
      </c>
      <c r="N107" s="15">
        <v>505</v>
      </c>
      <c r="O107" s="15">
        <f t="shared" si="53"/>
        <v>0</v>
      </c>
      <c r="P107" s="15">
        <f t="shared" si="54"/>
        <v>0</v>
      </c>
      <c r="Q107" s="15">
        <f t="shared" si="55"/>
        <v>0</v>
      </c>
      <c r="R107" s="15">
        <v>185.9</v>
      </c>
      <c r="S107" s="15">
        <v>185.9</v>
      </c>
      <c r="T107" s="15">
        <f t="shared" si="56"/>
        <v>0</v>
      </c>
      <c r="U107" s="15">
        <f t="shared" si="57"/>
        <v>0</v>
      </c>
      <c r="V107" s="15">
        <f t="shared" si="58"/>
        <v>0</v>
      </c>
      <c r="W107" s="15">
        <f t="shared" si="59"/>
        <v>0</v>
      </c>
      <c r="X107" s="38"/>
    </row>
    <row r="108" s="1" customFormat="1" ht="22" customHeight="1" spans="1:24">
      <c r="A108" s="15">
        <v>407</v>
      </c>
      <c r="B108" s="15">
        <v>4</v>
      </c>
      <c r="C108" s="15">
        <v>1</v>
      </c>
      <c r="D108" s="15">
        <v>2299</v>
      </c>
      <c r="E108" s="15">
        <v>2299</v>
      </c>
      <c r="F108" s="15">
        <f t="shared" si="48"/>
        <v>0</v>
      </c>
      <c r="G108" s="15">
        <f t="shared" si="49"/>
        <v>0</v>
      </c>
      <c r="H108" s="15">
        <f t="shared" si="50"/>
        <v>0</v>
      </c>
      <c r="I108" s="15">
        <v>2766</v>
      </c>
      <c r="J108" s="15">
        <v>2766</v>
      </c>
      <c r="K108" s="15">
        <f t="shared" si="51"/>
        <v>0</v>
      </c>
      <c r="L108" s="15">
        <f t="shared" si="52"/>
        <v>0</v>
      </c>
      <c r="M108" s="15">
        <v>610</v>
      </c>
      <c r="N108" s="15">
        <v>610</v>
      </c>
      <c r="O108" s="15">
        <f t="shared" si="53"/>
        <v>0</v>
      </c>
      <c r="P108" s="15">
        <f t="shared" si="54"/>
        <v>0</v>
      </c>
      <c r="Q108" s="15">
        <f t="shared" si="55"/>
        <v>0</v>
      </c>
      <c r="R108" s="15">
        <v>181</v>
      </c>
      <c r="S108" s="15">
        <v>181</v>
      </c>
      <c r="T108" s="15">
        <f t="shared" si="56"/>
        <v>0</v>
      </c>
      <c r="U108" s="15">
        <f t="shared" si="57"/>
        <v>0</v>
      </c>
      <c r="V108" s="15">
        <f t="shared" si="58"/>
        <v>0</v>
      </c>
      <c r="W108" s="15">
        <f t="shared" si="59"/>
        <v>0</v>
      </c>
      <c r="X108" s="38"/>
    </row>
    <row r="109" s="1" customFormat="1" ht="22" customHeight="1" spans="1:24">
      <c r="A109" s="15">
        <v>408</v>
      </c>
      <c r="B109" s="15">
        <v>4</v>
      </c>
      <c r="C109" s="15">
        <v>1</v>
      </c>
      <c r="D109" s="15">
        <v>6440</v>
      </c>
      <c r="E109" s="15">
        <v>6440</v>
      </c>
      <c r="F109" s="15">
        <f t="shared" si="48"/>
        <v>0</v>
      </c>
      <c r="G109" s="15">
        <f t="shared" si="49"/>
        <v>0</v>
      </c>
      <c r="H109" s="15">
        <f t="shared" si="50"/>
        <v>0</v>
      </c>
      <c r="I109" s="15">
        <v>4074</v>
      </c>
      <c r="J109" s="15">
        <v>4074</v>
      </c>
      <c r="K109" s="15">
        <f t="shared" si="51"/>
        <v>0</v>
      </c>
      <c r="L109" s="15">
        <f t="shared" si="52"/>
        <v>0</v>
      </c>
      <c r="M109" s="15">
        <v>1236</v>
      </c>
      <c r="N109" s="15">
        <v>1236</v>
      </c>
      <c r="O109" s="15">
        <f t="shared" si="53"/>
        <v>0</v>
      </c>
      <c r="P109" s="15">
        <f t="shared" si="54"/>
        <v>0</v>
      </c>
      <c r="Q109" s="15">
        <f t="shared" si="55"/>
        <v>0</v>
      </c>
      <c r="R109" s="15">
        <v>187.4</v>
      </c>
      <c r="S109" s="15">
        <v>187.4</v>
      </c>
      <c r="T109" s="15">
        <f t="shared" si="56"/>
        <v>0</v>
      </c>
      <c r="U109" s="15">
        <f t="shared" si="57"/>
        <v>0</v>
      </c>
      <c r="V109" s="15">
        <f t="shared" si="58"/>
        <v>0</v>
      </c>
      <c r="W109" s="15">
        <f t="shared" si="59"/>
        <v>0</v>
      </c>
      <c r="X109" s="38"/>
    </row>
    <row r="110" s="1" customFormat="1" ht="22" customHeight="1" spans="1:24">
      <c r="A110" s="15">
        <v>409</v>
      </c>
      <c r="B110" s="15">
        <v>4</v>
      </c>
      <c r="C110" s="15">
        <v>1</v>
      </c>
      <c r="D110" s="15">
        <v>4990</v>
      </c>
      <c r="E110" s="15">
        <v>4990</v>
      </c>
      <c r="F110" s="15">
        <f t="shared" si="48"/>
        <v>0</v>
      </c>
      <c r="G110" s="15">
        <f t="shared" si="49"/>
        <v>0</v>
      </c>
      <c r="H110" s="15">
        <f t="shared" si="50"/>
        <v>0</v>
      </c>
      <c r="I110" s="15">
        <v>4670</v>
      </c>
      <c r="J110" s="15">
        <v>4670</v>
      </c>
      <c r="K110" s="15">
        <f t="shared" si="51"/>
        <v>0</v>
      </c>
      <c r="L110" s="15">
        <f t="shared" si="52"/>
        <v>0</v>
      </c>
      <c r="M110" s="15">
        <v>420</v>
      </c>
      <c r="N110" s="15">
        <v>420</v>
      </c>
      <c r="O110" s="15">
        <f t="shared" si="53"/>
        <v>0</v>
      </c>
      <c r="P110" s="15">
        <f t="shared" si="54"/>
        <v>0</v>
      </c>
      <c r="Q110" s="15">
        <f t="shared" si="55"/>
        <v>0</v>
      </c>
      <c r="R110" s="15">
        <v>164.3</v>
      </c>
      <c r="S110" s="15">
        <v>164.3</v>
      </c>
      <c r="T110" s="15">
        <f t="shared" si="56"/>
        <v>0</v>
      </c>
      <c r="U110" s="15">
        <f t="shared" si="57"/>
        <v>0</v>
      </c>
      <c r="V110" s="15">
        <f t="shared" si="58"/>
        <v>0</v>
      </c>
      <c r="W110" s="15">
        <f t="shared" si="59"/>
        <v>0</v>
      </c>
      <c r="X110" s="38"/>
    </row>
    <row r="111" s="1" customFormat="1" ht="22" customHeight="1" spans="1:24">
      <c r="A111" s="15">
        <v>410</v>
      </c>
      <c r="B111" s="15">
        <v>4</v>
      </c>
      <c r="C111" s="15">
        <v>1</v>
      </c>
      <c r="D111" s="15">
        <v>1999</v>
      </c>
      <c r="E111" s="15">
        <v>1999</v>
      </c>
      <c r="F111" s="15">
        <f t="shared" si="48"/>
        <v>0</v>
      </c>
      <c r="G111" s="15">
        <f t="shared" si="49"/>
        <v>0</v>
      </c>
      <c r="H111" s="15">
        <f t="shared" si="50"/>
        <v>0</v>
      </c>
      <c r="I111" s="15">
        <v>4811</v>
      </c>
      <c r="J111" s="15">
        <v>4811</v>
      </c>
      <c r="K111" s="15">
        <f t="shared" si="51"/>
        <v>0</v>
      </c>
      <c r="L111" s="15">
        <f t="shared" si="52"/>
        <v>0</v>
      </c>
      <c r="M111" s="15">
        <v>340</v>
      </c>
      <c r="N111" s="15">
        <v>340</v>
      </c>
      <c r="O111" s="15">
        <f t="shared" si="53"/>
        <v>0</v>
      </c>
      <c r="P111" s="15">
        <f t="shared" si="54"/>
        <v>0</v>
      </c>
      <c r="Q111" s="15">
        <f t="shared" si="55"/>
        <v>0</v>
      </c>
      <c r="R111" s="15">
        <v>207.9</v>
      </c>
      <c r="S111" s="15">
        <v>207.9</v>
      </c>
      <c r="T111" s="15">
        <f t="shared" si="56"/>
        <v>0</v>
      </c>
      <c r="U111" s="15">
        <f t="shared" si="57"/>
        <v>0</v>
      </c>
      <c r="V111" s="15">
        <f t="shared" si="58"/>
        <v>0</v>
      </c>
      <c r="W111" s="15">
        <f t="shared" si="59"/>
        <v>0</v>
      </c>
      <c r="X111" s="38"/>
    </row>
    <row r="112" ht="22" customHeight="1" spans="1:24">
      <c r="A112" s="15">
        <v>411</v>
      </c>
      <c r="B112" s="15">
        <v>4</v>
      </c>
      <c r="C112" s="16">
        <v>1</v>
      </c>
      <c r="D112" s="15">
        <v>906</v>
      </c>
      <c r="E112" s="15">
        <v>937</v>
      </c>
      <c r="F112" s="16">
        <f t="shared" si="48"/>
        <v>31</v>
      </c>
      <c r="G112" s="16">
        <f t="shared" si="49"/>
        <v>0</v>
      </c>
      <c r="H112" s="16">
        <f t="shared" si="50"/>
        <v>0</v>
      </c>
      <c r="I112" s="15">
        <v>3859</v>
      </c>
      <c r="J112" s="15">
        <v>4102</v>
      </c>
      <c r="K112" s="16">
        <f t="shared" si="51"/>
        <v>243</v>
      </c>
      <c r="L112" s="16">
        <f t="shared" si="52"/>
        <v>162.08</v>
      </c>
      <c r="M112" s="15">
        <v>873</v>
      </c>
      <c r="N112" s="15">
        <v>877</v>
      </c>
      <c r="O112" s="16">
        <f t="shared" si="53"/>
        <v>4</v>
      </c>
      <c r="P112" s="16">
        <f t="shared" si="54"/>
        <v>0</v>
      </c>
      <c r="Q112" s="16">
        <f t="shared" si="55"/>
        <v>0</v>
      </c>
      <c r="R112" s="15">
        <v>168.6</v>
      </c>
      <c r="S112" s="15">
        <v>171.8</v>
      </c>
      <c r="T112" s="16">
        <f t="shared" si="56"/>
        <v>3.20000000000002</v>
      </c>
      <c r="U112" s="16">
        <f t="shared" si="57"/>
        <v>0</v>
      </c>
      <c r="V112" s="16">
        <f t="shared" si="58"/>
        <v>0</v>
      </c>
      <c r="W112" s="16">
        <f t="shared" si="59"/>
        <v>162.08</v>
      </c>
      <c r="X112" s="28"/>
    </row>
    <row r="113" ht="22" customHeight="1" spans="1:24">
      <c r="A113" s="15">
        <v>412</v>
      </c>
      <c r="B113" s="15">
        <v>4</v>
      </c>
      <c r="C113" s="16">
        <v>1</v>
      </c>
      <c r="D113" s="15">
        <v>935</v>
      </c>
      <c r="E113" s="15">
        <v>977</v>
      </c>
      <c r="F113" s="16">
        <f t="shared" si="48"/>
        <v>42</v>
      </c>
      <c r="G113" s="16">
        <f t="shared" si="49"/>
        <v>10</v>
      </c>
      <c r="H113" s="16">
        <f t="shared" si="50"/>
        <v>6.67</v>
      </c>
      <c r="I113" s="15">
        <v>2793</v>
      </c>
      <c r="J113" s="15">
        <v>2961</v>
      </c>
      <c r="K113" s="16">
        <f t="shared" si="51"/>
        <v>168</v>
      </c>
      <c r="L113" s="16">
        <f t="shared" si="52"/>
        <v>112.06</v>
      </c>
      <c r="M113" s="15">
        <v>452</v>
      </c>
      <c r="N113" s="15">
        <v>468</v>
      </c>
      <c r="O113" s="16">
        <f t="shared" si="53"/>
        <v>16</v>
      </c>
      <c r="P113" s="16">
        <f t="shared" si="54"/>
        <v>0</v>
      </c>
      <c r="Q113" s="16">
        <f t="shared" si="55"/>
        <v>0</v>
      </c>
      <c r="R113" s="15">
        <v>194.5</v>
      </c>
      <c r="S113" s="15">
        <v>197.8</v>
      </c>
      <c r="T113" s="16">
        <f t="shared" si="56"/>
        <v>3.30000000000001</v>
      </c>
      <c r="U113" s="16">
        <f t="shared" si="57"/>
        <v>0</v>
      </c>
      <c r="V113" s="16">
        <f t="shared" si="58"/>
        <v>0</v>
      </c>
      <c r="W113" s="16">
        <f t="shared" si="59"/>
        <v>118.73</v>
      </c>
      <c r="X113" s="28"/>
    </row>
    <row r="114" s="1" customFormat="1" ht="22" customHeight="1" spans="1:24">
      <c r="A114" s="15">
        <v>413</v>
      </c>
      <c r="B114" s="15">
        <v>4</v>
      </c>
      <c r="C114" s="16">
        <v>1</v>
      </c>
      <c r="D114" s="15">
        <v>119</v>
      </c>
      <c r="E114" s="15">
        <v>149</v>
      </c>
      <c r="F114" s="16">
        <f t="shared" si="48"/>
        <v>30</v>
      </c>
      <c r="G114" s="16">
        <f t="shared" si="49"/>
        <v>0</v>
      </c>
      <c r="H114" s="16">
        <f t="shared" si="50"/>
        <v>0</v>
      </c>
      <c r="I114" s="15">
        <v>3025</v>
      </c>
      <c r="J114" s="15">
        <v>3235</v>
      </c>
      <c r="K114" s="16">
        <f t="shared" si="51"/>
        <v>210</v>
      </c>
      <c r="L114" s="16">
        <f t="shared" si="52"/>
        <v>140.07</v>
      </c>
      <c r="M114" s="15">
        <v>1040</v>
      </c>
      <c r="N114" s="15">
        <v>1050</v>
      </c>
      <c r="O114" s="16">
        <f t="shared" si="53"/>
        <v>10</v>
      </c>
      <c r="P114" s="16">
        <f t="shared" si="54"/>
        <v>0</v>
      </c>
      <c r="Q114" s="16">
        <f t="shared" si="55"/>
        <v>0</v>
      </c>
      <c r="R114" s="15">
        <v>228.6</v>
      </c>
      <c r="S114" s="15">
        <v>231.2</v>
      </c>
      <c r="T114" s="16">
        <f t="shared" si="56"/>
        <v>2.59999999999999</v>
      </c>
      <c r="U114" s="16">
        <f t="shared" si="57"/>
        <v>0</v>
      </c>
      <c r="V114" s="16">
        <f t="shared" si="58"/>
        <v>0</v>
      </c>
      <c r="W114" s="16">
        <f t="shared" si="59"/>
        <v>140.07</v>
      </c>
      <c r="X114" s="28"/>
    </row>
    <row r="115" ht="22" customHeight="1" spans="1:24">
      <c r="A115" s="12" t="s">
        <v>36</v>
      </c>
      <c r="B115" s="12"/>
      <c r="C115" s="16"/>
      <c r="D115" s="35"/>
      <c r="E115" s="15"/>
      <c r="F115" s="16"/>
      <c r="G115" s="16"/>
      <c r="H115" s="16">
        <f>SUM(H98:H114)</f>
        <v>46.68</v>
      </c>
      <c r="I115" s="15"/>
      <c r="J115" s="15"/>
      <c r="K115" s="16"/>
      <c r="L115" s="16">
        <f>SUM(L98:L114)</f>
        <v>1622.83</v>
      </c>
      <c r="M115" s="15"/>
      <c r="N115" s="15"/>
      <c r="O115" s="16"/>
      <c r="P115" s="16"/>
      <c r="Q115" s="16">
        <f>SUM(Q98:Q114)</f>
        <v>0</v>
      </c>
      <c r="R115" s="15"/>
      <c r="S115" s="15"/>
      <c r="T115" s="16"/>
      <c r="U115" s="16"/>
      <c r="V115" s="16">
        <f>SUM(V98:V114)</f>
        <v>0</v>
      </c>
      <c r="W115" s="16">
        <f>SUM(W98:W114)</f>
        <v>1669.51</v>
      </c>
      <c r="X115" s="28"/>
    </row>
    <row r="116" spans="1:24">
      <c r="J116" s="36"/>
      <c r="K116" s="37"/>
      <c r="P116" s="37" t="s">
        <v>37</v>
      </c>
      <c r="Q116" s="37"/>
    </row>
    <row r="117" ht="27.95" customHeight="1" spans="1:24">
      <c r="A117" s="6" t="s">
        <v>0</v>
      </c>
      <c r="B117" s="6"/>
      <c r="C117" s="6"/>
      <c r="D117" s="7"/>
      <c r="E117" s="7"/>
      <c r="F117" s="6"/>
      <c r="G117" s="6"/>
      <c r="H117" s="6"/>
      <c r="I117" s="7"/>
      <c r="J117" s="7"/>
      <c r="K117" s="6"/>
      <c r="L117" s="6"/>
      <c r="M117" s="7"/>
      <c r="N117" s="7"/>
      <c r="O117" s="6"/>
      <c r="P117" s="6"/>
      <c r="Q117" s="6"/>
      <c r="R117" s="7"/>
      <c r="S117" s="7"/>
      <c r="T117" s="6"/>
      <c r="U117" s="6"/>
      <c r="V117" s="6"/>
      <c r="W117" s="6"/>
      <c r="X117" s="8"/>
    </row>
    <row r="118" ht="18" customHeight="1" spans="1:24">
      <c r="A118" s="12" t="s">
        <v>2</v>
      </c>
      <c r="B118" s="13" t="s">
        <v>3</v>
      </c>
      <c r="C118" s="14" t="s">
        <v>4</v>
      </c>
      <c r="D118" s="15" t="s">
        <v>5</v>
      </c>
      <c r="E118" s="15"/>
      <c r="F118" s="16"/>
      <c r="G118" s="16"/>
      <c r="H118" s="16"/>
      <c r="I118" s="17" t="s">
        <v>6</v>
      </c>
      <c r="J118" s="18"/>
      <c r="K118" s="19"/>
      <c r="L118" s="20"/>
      <c r="M118" s="17" t="s">
        <v>7</v>
      </c>
      <c r="N118" s="18"/>
      <c r="O118" s="19"/>
      <c r="P118" s="19"/>
      <c r="Q118" s="20"/>
      <c r="R118" s="15" t="s">
        <v>8</v>
      </c>
      <c r="S118" s="15"/>
      <c r="T118" s="16"/>
      <c r="U118" s="16"/>
      <c r="V118" s="16"/>
      <c r="W118" s="14" t="s">
        <v>9</v>
      </c>
      <c r="X118" s="21"/>
    </row>
    <row r="119" ht="21" customHeight="1" spans="1:24">
      <c r="A119" s="12"/>
      <c r="B119" s="22"/>
      <c r="C119" s="23"/>
      <c r="D119" s="24" t="s">
        <v>10</v>
      </c>
      <c r="E119" s="24" t="s">
        <v>11</v>
      </c>
      <c r="F119" s="14" t="s">
        <v>12</v>
      </c>
      <c r="G119" s="14" t="s">
        <v>13</v>
      </c>
      <c r="H119" s="14" t="s">
        <v>14</v>
      </c>
      <c r="I119" s="24" t="s">
        <v>10</v>
      </c>
      <c r="J119" s="24" t="s">
        <v>11</v>
      </c>
      <c r="K119" s="14" t="s">
        <v>12</v>
      </c>
      <c r="L119" s="14" t="s">
        <v>16</v>
      </c>
      <c r="M119" s="24" t="s">
        <v>22</v>
      </c>
      <c r="N119" s="24" t="s">
        <v>18</v>
      </c>
      <c r="O119" s="14" t="s">
        <v>19</v>
      </c>
      <c r="P119" s="14" t="s">
        <v>20</v>
      </c>
      <c r="Q119" s="14" t="s">
        <v>21</v>
      </c>
      <c r="R119" s="24" t="s">
        <v>22</v>
      </c>
      <c r="S119" s="24" t="s">
        <v>18</v>
      </c>
      <c r="T119" s="14" t="s">
        <v>19</v>
      </c>
      <c r="U119" s="14" t="s">
        <v>20</v>
      </c>
      <c r="V119" s="14" t="s">
        <v>21</v>
      </c>
      <c r="W119" s="23"/>
      <c r="X119" s="21"/>
    </row>
    <row r="120" ht="35.25" customHeight="1" spans="1:24">
      <c r="A120" s="26"/>
      <c r="B120" s="22"/>
      <c r="C120" s="23"/>
      <c r="D120" s="27"/>
      <c r="E120" s="27"/>
      <c r="F120" s="23"/>
      <c r="G120" s="23"/>
      <c r="H120" s="23"/>
      <c r="I120" s="27"/>
      <c r="J120" s="27"/>
      <c r="K120" s="23"/>
      <c r="L120" s="23"/>
      <c r="M120" s="27"/>
      <c r="N120" s="27"/>
      <c r="O120" s="23"/>
      <c r="P120" s="23"/>
      <c r="Q120" s="23"/>
      <c r="R120" s="27"/>
      <c r="S120" s="27"/>
      <c r="T120" s="23"/>
      <c r="U120" s="23"/>
      <c r="V120" s="23"/>
      <c r="W120" s="23"/>
      <c r="X120" s="21"/>
    </row>
    <row r="121" ht="22" customHeight="1" spans="1:24">
      <c r="A121" s="15">
        <v>414</v>
      </c>
      <c r="B121" s="15">
        <v>4</v>
      </c>
      <c r="C121" s="16">
        <v>1</v>
      </c>
      <c r="D121" s="15">
        <v>3366</v>
      </c>
      <c r="E121" s="15">
        <v>3411</v>
      </c>
      <c r="F121" s="16">
        <f t="shared" ref="F121:F137" si="60">SUM(E121-D121)</f>
        <v>45</v>
      </c>
      <c r="G121" s="16">
        <f t="shared" ref="G121:G137" si="61">MAX(F121-8*B121*C121,0)</f>
        <v>13</v>
      </c>
      <c r="H121" s="16">
        <f t="shared" ref="H121:H137" si="62">ROUND(G121*0.667,2)</f>
        <v>8.67</v>
      </c>
      <c r="I121" s="15">
        <v>5684</v>
      </c>
      <c r="J121" s="15">
        <v>5885</v>
      </c>
      <c r="K121" s="16">
        <f t="shared" ref="K121:K137" si="63">J121-I121</f>
        <v>201</v>
      </c>
      <c r="L121" s="16">
        <f t="shared" ref="L121:L137" si="64">ROUND(K121*0.667,2)</f>
        <v>134.07</v>
      </c>
      <c r="M121" s="15">
        <v>576</v>
      </c>
      <c r="N121" s="15">
        <v>593</v>
      </c>
      <c r="O121" s="16">
        <f t="shared" ref="O121:O137" si="65">N121-M121</f>
        <v>17</v>
      </c>
      <c r="P121" s="16">
        <f t="shared" ref="P121:P137" si="66">MAX(O121-4*B121*C121,0)</f>
        <v>1</v>
      </c>
      <c r="Q121" s="16">
        <f t="shared" ref="Q121:Q137" si="67">ROUND(P121*2.83,2)</f>
        <v>2.83</v>
      </c>
      <c r="R121" s="15">
        <v>211</v>
      </c>
      <c r="S121" s="15">
        <v>213.4</v>
      </c>
      <c r="T121" s="16">
        <f t="shared" ref="T121:T137" si="68">S121-R121</f>
        <v>2.40000000000001</v>
      </c>
      <c r="U121" s="16">
        <f t="shared" ref="U121:U137" si="69">MAX(T121-1.6*B121*C121,0)</f>
        <v>0</v>
      </c>
      <c r="V121" s="16">
        <f t="shared" ref="V121:V137" si="70">ROUND(U121*25,2)</f>
        <v>0</v>
      </c>
      <c r="W121" s="16">
        <f t="shared" ref="W121:W137" si="71">H121+L121+Q121+V121</f>
        <v>145.57</v>
      </c>
      <c r="X121" s="28"/>
    </row>
    <row r="122" ht="22" customHeight="1" spans="1:24">
      <c r="A122" s="15">
        <v>415</v>
      </c>
      <c r="B122" s="15">
        <v>4</v>
      </c>
      <c r="C122" s="16">
        <v>1</v>
      </c>
      <c r="D122" s="15">
        <v>1187</v>
      </c>
      <c r="E122" s="15">
        <v>1225</v>
      </c>
      <c r="F122" s="16">
        <f t="shared" si="60"/>
        <v>38</v>
      </c>
      <c r="G122" s="16">
        <f t="shared" si="61"/>
        <v>6</v>
      </c>
      <c r="H122" s="16">
        <f t="shared" si="62"/>
        <v>4</v>
      </c>
      <c r="I122" s="15">
        <v>4872</v>
      </c>
      <c r="J122" s="15">
        <v>5181</v>
      </c>
      <c r="K122" s="16">
        <f t="shared" si="63"/>
        <v>309</v>
      </c>
      <c r="L122" s="16">
        <f t="shared" si="64"/>
        <v>206.1</v>
      </c>
      <c r="M122" s="15">
        <v>815</v>
      </c>
      <c r="N122" s="15">
        <v>821</v>
      </c>
      <c r="O122" s="16">
        <f t="shared" si="65"/>
        <v>6</v>
      </c>
      <c r="P122" s="16">
        <f t="shared" si="66"/>
        <v>0</v>
      </c>
      <c r="Q122" s="16">
        <f t="shared" si="67"/>
        <v>0</v>
      </c>
      <c r="R122" s="15">
        <v>195.2</v>
      </c>
      <c r="S122" s="15">
        <v>196.7</v>
      </c>
      <c r="T122" s="16">
        <f t="shared" si="68"/>
        <v>1.5</v>
      </c>
      <c r="U122" s="16">
        <f t="shared" si="69"/>
        <v>0</v>
      </c>
      <c r="V122" s="16">
        <f t="shared" si="70"/>
        <v>0</v>
      </c>
      <c r="W122" s="16">
        <f t="shared" si="71"/>
        <v>210.1</v>
      </c>
      <c r="X122" s="28"/>
    </row>
    <row r="123" ht="22" customHeight="1" spans="1:24">
      <c r="A123" s="15">
        <v>416</v>
      </c>
      <c r="B123" s="15">
        <v>4</v>
      </c>
      <c r="C123" s="16">
        <v>1</v>
      </c>
      <c r="D123" s="15">
        <v>5509</v>
      </c>
      <c r="E123" s="15">
        <v>5509</v>
      </c>
      <c r="F123" s="16">
        <f t="shared" si="60"/>
        <v>0</v>
      </c>
      <c r="G123" s="16">
        <f t="shared" si="61"/>
        <v>0</v>
      </c>
      <c r="H123" s="16">
        <f t="shared" si="62"/>
        <v>0</v>
      </c>
      <c r="I123" s="15">
        <v>4801</v>
      </c>
      <c r="J123" s="15">
        <v>4801</v>
      </c>
      <c r="K123" s="16">
        <f t="shared" si="63"/>
        <v>0</v>
      </c>
      <c r="L123" s="16">
        <f t="shared" si="64"/>
        <v>0</v>
      </c>
      <c r="M123" s="15">
        <v>307</v>
      </c>
      <c r="N123" s="15">
        <v>307</v>
      </c>
      <c r="O123" s="16">
        <f t="shared" si="65"/>
        <v>0</v>
      </c>
      <c r="P123" s="16">
        <f t="shared" si="66"/>
        <v>0</v>
      </c>
      <c r="Q123" s="16">
        <f t="shared" si="67"/>
        <v>0</v>
      </c>
      <c r="R123" s="15">
        <v>223.1</v>
      </c>
      <c r="S123" s="15">
        <v>223.1</v>
      </c>
      <c r="T123" s="16">
        <f t="shared" si="68"/>
        <v>0</v>
      </c>
      <c r="U123" s="16">
        <f t="shared" si="69"/>
        <v>0</v>
      </c>
      <c r="V123" s="16">
        <f t="shared" si="70"/>
        <v>0</v>
      </c>
      <c r="W123" s="16">
        <f t="shared" si="71"/>
        <v>0</v>
      </c>
      <c r="X123" s="28"/>
    </row>
    <row r="124" ht="22" customHeight="1" spans="1:24">
      <c r="A124" s="15">
        <v>417</v>
      </c>
      <c r="B124" s="15">
        <v>4</v>
      </c>
      <c r="C124" s="16">
        <v>1</v>
      </c>
      <c r="D124" s="15">
        <v>3847</v>
      </c>
      <c r="E124" s="15">
        <v>3847</v>
      </c>
      <c r="F124" s="16">
        <f t="shared" si="60"/>
        <v>0</v>
      </c>
      <c r="G124" s="16">
        <f t="shared" si="61"/>
        <v>0</v>
      </c>
      <c r="H124" s="16">
        <f t="shared" si="62"/>
        <v>0</v>
      </c>
      <c r="I124" s="15">
        <v>5886</v>
      </c>
      <c r="J124" s="15">
        <v>5886</v>
      </c>
      <c r="K124" s="16">
        <f t="shared" si="63"/>
        <v>0</v>
      </c>
      <c r="L124" s="16">
        <f t="shared" si="64"/>
        <v>0</v>
      </c>
      <c r="M124" s="15">
        <v>566</v>
      </c>
      <c r="N124" s="15">
        <v>566</v>
      </c>
      <c r="O124" s="16">
        <f t="shared" si="65"/>
        <v>0</v>
      </c>
      <c r="P124" s="16">
        <f t="shared" si="66"/>
        <v>0</v>
      </c>
      <c r="Q124" s="16">
        <f t="shared" si="67"/>
        <v>0</v>
      </c>
      <c r="R124" s="15">
        <v>170.4</v>
      </c>
      <c r="S124" s="15">
        <v>170.4</v>
      </c>
      <c r="T124" s="16">
        <f t="shared" si="68"/>
        <v>0</v>
      </c>
      <c r="U124" s="16">
        <f t="shared" si="69"/>
        <v>0</v>
      </c>
      <c r="V124" s="16">
        <f t="shared" si="70"/>
        <v>0</v>
      </c>
      <c r="W124" s="16">
        <f t="shared" si="71"/>
        <v>0</v>
      </c>
      <c r="X124" s="28"/>
    </row>
    <row r="125" ht="22" customHeight="1" spans="1:24">
      <c r="A125" s="15">
        <v>418</v>
      </c>
      <c r="B125" s="15">
        <v>4</v>
      </c>
      <c r="C125" s="16">
        <v>1</v>
      </c>
      <c r="D125" s="15">
        <v>6279</v>
      </c>
      <c r="E125" s="15">
        <v>6279</v>
      </c>
      <c r="F125" s="16">
        <f t="shared" si="60"/>
        <v>0</v>
      </c>
      <c r="G125" s="16">
        <f t="shared" si="61"/>
        <v>0</v>
      </c>
      <c r="H125" s="16">
        <f t="shared" si="62"/>
        <v>0</v>
      </c>
      <c r="I125" s="15">
        <v>5875</v>
      </c>
      <c r="J125" s="15">
        <v>5875</v>
      </c>
      <c r="K125" s="16">
        <f t="shared" si="63"/>
        <v>0</v>
      </c>
      <c r="L125" s="16">
        <f t="shared" si="64"/>
        <v>0</v>
      </c>
      <c r="M125" s="15">
        <v>583</v>
      </c>
      <c r="N125" s="15">
        <v>583</v>
      </c>
      <c r="O125" s="16">
        <f t="shared" si="65"/>
        <v>0</v>
      </c>
      <c r="P125" s="16">
        <f t="shared" si="66"/>
        <v>0</v>
      </c>
      <c r="Q125" s="16">
        <f t="shared" si="67"/>
        <v>0</v>
      </c>
      <c r="R125" s="15">
        <v>299.6</v>
      </c>
      <c r="S125" s="15">
        <v>299.6</v>
      </c>
      <c r="T125" s="16">
        <f t="shared" si="68"/>
        <v>0</v>
      </c>
      <c r="U125" s="16">
        <f t="shared" si="69"/>
        <v>0</v>
      </c>
      <c r="V125" s="16">
        <f t="shared" si="70"/>
        <v>0</v>
      </c>
      <c r="W125" s="16">
        <f t="shared" si="71"/>
        <v>0</v>
      </c>
      <c r="X125" s="28"/>
    </row>
    <row r="126" ht="22" customHeight="1" spans="1:24">
      <c r="A126" s="15">
        <v>419</v>
      </c>
      <c r="B126" s="15">
        <v>4</v>
      </c>
      <c r="C126" s="16">
        <v>1</v>
      </c>
      <c r="D126" s="15">
        <v>4549</v>
      </c>
      <c r="E126" s="15">
        <v>4549</v>
      </c>
      <c r="F126" s="16">
        <f t="shared" si="60"/>
        <v>0</v>
      </c>
      <c r="G126" s="16">
        <f t="shared" si="61"/>
        <v>0</v>
      </c>
      <c r="H126" s="16">
        <f t="shared" si="62"/>
        <v>0</v>
      </c>
      <c r="I126" s="15">
        <v>4149</v>
      </c>
      <c r="J126" s="15">
        <v>4149</v>
      </c>
      <c r="K126" s="16">
        <f t="shared" si="63"/>
        <v>0</v>
      </c>
      <c r="L126" s="16">
        <f t="shared" si="64"/>
        <v>0</v>
      </c>
      <c r="M126" s="15">
        <v>181</v>
      </c>
      <c r="N126" s="15">
        <v>181</v>
      </c>
      <c r="O126" s="16">
        <f t="shared" si="65"/>
        <v>0</v>
      </c>
      <c r="P126" s="16">
        <f t="shared" si="66"/>
        <v>0</v>
      </c>
      <c r="Q126" s="16">
        <f t="shared" si="67"/>
        <v>0</v>
      </c>
      <c r="R126" s="15">
        <v>188.6</v>
      </c>
      <c r="S126" s="15">
        <v>188.6</v>
      </c>
      <c r="T126" s="16">
        <f t="shared" si="68"/>
        <v>0</v>
      </c>
      <c r="U126" s="16">
        <f t="shared" si="69"/>
        <v>0</v>
      </c>
      <c r="V126" s="16">
        <f t="shared" si="70"/>
        <v>0</v>
      </c>
      <c r="W126" s="16">
        <f t="shared" si="71"/>
        <v>0</v>
      </c>
      <c r="X126" s="28"/>
    </row>
    <row r="127" ht="22" customHeight="1" spans="1:24">
      <c r="A127" s="15">
        <v>420</v>
      </c>
      <c r="B127" s="15">
        <v>4</v>
      </c>
      <c r="C127" s="16">
        <v>1</v>
      </c>
      <c r="D127" s="15">
        <v>6990</v>
      </c>
      <c r="E127" s="15">
        <v>6990</v>
      </c>
      <c r="F127" s="16">
        <f t="shared" si="60"/>
        <v>0</v>
      </c>
      <c r="G127" s="16">
        <f t="shared" si="61"/>
        <v>0</v>
      </c>
      <c r="H127" s="16">
        <f t="shared" si="62"/>
        <v>0</v>
      </c>
      <c r="I127" s="15">
        <v>4641</v>
      </c>
      <c r="J127" s="15">
        <v>4641</v>
      </c>
      <c r="K127" s="16">
        <f t="shared" si="63"/>
        <v>0</v>
      </c>
      <c r="L127" s="16">
        <f t="shared" si="64"/>
        <v>0</v>
      </c>
      <c r="M127" s="15">
        <v>417</v>
      </c>
      <c r="N127" s="15">
        <v>417</v>
      </c>
      <c r="O127" s="16">
        <f t="shared" si="65"/>
        <v>0</v>
      </c>
      <c r="P127" s="16">
        <f t="shared" si="66"/>
        <v>0</v>
      </c>
      <c r="Q127" s="16">
        <f t="shared" si="67"/>
        <v>0</v>
      </c>
      <c r="R127" s="15">
        <v>260.3</v>
      </c>
      <c r="S127" s="15">
        <v>260.3</v>
      </c>
      <c r="T127" s="16">
        <f t="shared" si="68"/>
        <v>0</v>
      </c>
      <c r="U127" s="16">
        <f t="shared" si="69"/>
        <v>0</v>
      </c>
      <c r="V127" s="16">
        <f t="shared" si="70"/>
        <v>0</v>
      </c>
      <c r="W127" s="16">
        <f t="shared" si="71"/>
        <v>0</v>
      </c>
      <c r="X127" s="28"/>
    </row>
    <row r="128" ht="22" customHeight="1" spans="1:24">
      <c r="A128" s="15">
        <v>421</v>
      </c>
      <c r="B128" s="15">
        <v>4</v>
      </c>
      <c r="C128" s="16">
        <v>1</v>
      </c>
      <c r="D128" s="15">
        <v>5013</v>
      </c>
      <c r="E128" s="15">
        <v>5013</v>
      </c>
      <c r="F128" s="16">
        <f t="shared" si="60"/>
        <v>0</v>
      </c>
      <c r="G128" s="16">
        <f t="shared" si="61"/>
        <v>0</v>
      </c>
      <c r="H128" s="16">
        <f t="shared" si="62"/>
        <v>0</v>
      </c>
      <c r="I128" s="15">
        <v>5360</v>
      </c>
      <c r="J128" s="15">
        <v>5360</v>
      </c>
      <c r="K128" s="16">
        <f t="shared" si="63"/>
        <v>0</v>
      </c>
      <c r="L128" s="16">
        <f t="shared" si="64"/>
        <v>0</v>
      </c>
      <c r="M128" s="15">
        <v>585</v>
      </c>
      <c r="N128" s="15">
        <v>585</v>
      </c>
      <c r="O128" s="16">
        <f t="shared" si="65"/>
        <v>0</v>
      </c>
      <c r="P128" s="16">
        <f t="shared" si="66"/>
        <v>0</v>
      </c>
      <c r="Q128" s="16">
        <f t="shared" si="67"/>
        <v>0</v>
      </c>
      <c r="R128" s="15">
        <v>275</v>
      </c>
      <c r="S128" s="15">
        <v>275</v>
      </c>
      <c r="T128" s="16">
        <f t="shared" si="68"/>
        <v>0</v>
      </c>
      <c r="U128" s="16">
        <f t="shared" si="69"/>
        <v>0</v>
      </c>
      <c r="V128" s="16">
        <f t="shared" si="70"/>
        <v>0</v>
      </c>
      <c r="W128" s="16">
        <f t="shared" si="71"/>
        <v>0</v>
      </c>
      <c r="X128" s="28"/>
    </row>
    <row r="129" ht="22" customHeight="1" spans="1:24">
      <c r="A129" s="15">
        <v>422</v>
      </c>
      <c r="B129" s="15">
        <v>4</v>
      </c>
      <c r="C129" s="16">
        <v>1</v>
      </c>
      <c r="D129" s="15">
        <v>6764</v>
      </c>
      <c r="E129" s="15">
        <v>6764</v>
      </c>
      <c r="F129" s="16">
        <f t="shared" si="60"/>
        <v>0</v>
      </c>
      <c r="G129" s="16">
        <f t="shared" si="61"/>
        <v>0</v>
      </c>
      <c r="H129" s="16">
        <f t="shared" si="62"/>
        <v>0</v>
      </c>
      <c r="I129" s="15">
        <v>5739</v>
      </c>
      <c r="J129" s="15">
        <v>5739</v>
      </c>
      <c r="K129" s="16">
        <f t="shared" si="63"/>
        <v>0</v>
      </c>
      <c r="L129" s="16">
        <f t="shared" si="64"/>
        <v>0</v>
      </c>
      <c r="M129" s="15">
        <v>687</v>
      </c>
      <c r="N129" s="15">
        <v>687</v>
      </c>
      <c r="O129" s="16">
        <f t="shared" si="65"/>
        <v>0</v>
      </c>
      <c r="P129" s="16">
        <f t="shared" si="66"/>
        <v>0</v>
      </c>
      <c r="Q129" s="16">
        <f t="shared" si="67"/>
        <v>0</v>
      </c>
      <c r="R129" s="15">
        <v>252.8</v>
      </c>
      <c r="S129" s="15">
        <v>252.8</v>
      </c>
      <c r="T129" s="16">
        <f t="shared" si="68"/>
        <v>0</v>
      </c>
      <c r="U129" s="16">
        <f t="shared" si="69"/>
        <v>0</v>
      </c>
      <c r="V129" s="16">
        <f t="shared" si="70"/>
        <v>0</v>
      </c>
      <c r="W129" s="16">
        <f t="shared" si="71"/>
        <v>0</v>
      </c>
      <c r="X129" s="28"/>
    </row>
    <row r="130" ht="22" customHeight="1" spans="1:24">
      <c r="A130" s="15">
        <v>423</v>
      </c>
      <c r="B130" s="15">
        <v>4</v>
      </c>
      <c r="C130" s="16">
        <v>1</v>
      </c>
      <c r="D130" s="15">
        <v>6569</v>
      </c>
      <c r="E130" s="15">
        <v>6569</v>
      </c>
      <c r="F130" s="16">
        <f t="shared" si="60"/>
        <v>0</v>
      </c>
      <c r="G130" s="16">
        <f t="shared" si="61"/>
        <v>0</v>
      </c>
      <c r="H130" s="16">
        <f t="shared" si="62"/>
        <v>0</v>
      </c>
      <c r="I130" s="15">
        <v>6200</v>
      </c>
      <c r="J130" s="15">
        <v>6200</v>
      </c>
      <c r="K130" s="16">
        <f t="shared" si="63"/>
        <v>0</v>
      </c>
      <c r="L130" s="16">
        <f t="shared" si="64"/>
        <v>0</v>
      </c>
      <c r="M130" s="15">
        <v>461</v>
      </c>
      <c r="N130" s="15">
        <v>461</v>
      </c>
      <c r="O130" s="16">
        <f t="shared" si="65"/>
        <v>0</v>
      </c>
      <c r="P130" s="16">
        <f t="shared" si="66"/>
        <v>0</v>
      </c>
      <c r="Q130" s="16">
        <f t="shared" si="67"/>
        <v>0</v>
      </c>
      <c r="R130" s="15">
        <v>166.2</v>
      </c>
      <c r="S130" s="15">
        <v>166.2</v>
      </c>
      <c r="T130" s="16">
        <f t="shared" si="68"/>
        <v>0</v>
      </c>
      <c r="U130" s="16">
        <f t="shared" si="69"/>
        <v>0</v>
      </c>
      <c r="V130" s="16">
        <f t="shared" si="70"/>
        <v>0</v>
      </c>
      <c r="W130" s="16">
        <f t="shared" si="71"/>
        <v>0</v>
      </c>
      <c r="X130" s="28"/>
    </row>
    <row r="131" ht="22" customHeight="1" spans="1:24">
      <c r="A131" s="15">
        <v>424</v>
      </c>
      <c r="B131" s="15">
        <v>3</v>
      </c>
      <c r="C131" s="16">
        <v>1</v>
      </c>
      <c r="D131" s="15">
        <v>4781</v>
      </c>
      <c r="E131" s="15">
        <v>4781</v>
      </c>
      <c r="F131" s="16">
        <f t="shared" si="60"/>
        <v>0</v>
      </c>
      <c r="G131" s="16">
        <f t="shared" si="61"/>
        <v>0</v>
      </c>
      <c r="H131" s="16">
        <f t="shared" si="62"/>
        <v>0</v>
      </c>
      <c r="I131" s="15">
        <v>5462</v>
      </c>
      <c r="J131" s="15">
        <v>5462</v>
      </c>
      <c r="K131" s="16">
        <f t="shared" si="63"/>
        <v>0</v>
      </c>
      <c r="L131" s="16">
        <f t="shared" si="64"/>
        <v>0</v>
      </c>
      <c r="M131" s="15">
        <v>526</v>
      </c>
      <c r="N131" s="15">
        <v>526</v>
      </c>
      <c r="O131" s="16">
        <f t="shared" si="65"/>
        <v>0</v>
      </c>
      <c r="P131" s="16">
        <f t="shared" si="66"/>
        <v>0</v>
      </c>
      <c r="Q131" s="16">
        <f t="shared" si="67"/>
        <v>0</v>
      </c>
      <c r="R131" s="15">
        <v>217.7</v>
      </c>
      <c r="S131" s="15">
        <v>217.7</v>
      </c>
      <c r="T131" s="16">
        <f t="shared" si="68"/>
        <v>0</v>
      </c>
      <c r="U131" s="16">
        <f t="shared" si="69"/>
        <v>0</v>
      </c>
      <c r="V131" s="16">
        <f t="shared" si="70"/>
        <v>0</v>
      </c>
      <c r="W131" s="16">
        <f t="shared" si="71"/>
        <v>0</v>
      </c>
      <c r="X131" s="28"/>
    </row>
    <row r="132" ht="22" customHeight="1" spans="1:24">
      <c r="A132" s="15">
        <v>425</v>
      </c>
      <c r="B132" s="15">
        <v>4</v>
      </c>
      <c r="C132" s="16">
        <v>1</v>
      </c>
      <c r="D132" s="15">
        <v>4713</v>
      </c>
      <c r="E132" s="15">
        <v>4713</v>
      </c>
      <c r="F132" s="16">
        <f t="shared" si="60"/>
        <v>0</v>
      </c>
      <c r="G132" s="16">
        <f t="shared" si="61"/>
        <v>0</v>
      </c>
      <c r="H132" s="16">
        <f t="shared" si="62"/>
        <v>0</v>
      </c>
      <c r="I132" s="15">
        <v>3980</v>
      </c>
      <c r="J132" s="15">
        <v>3980</v>
      </c>
      <c r="K132" s="16">
        <f t="shared" si="63"/>
        <v>0</v>
      </c>
      <c r="L132" s="16">
        <f t="shared" si="64"/>
        <v>0</v>
      </c>
      <c r="M132" s="15">
        <v>139</v>
      </c>
      <c r="N132" s="15">
        <v>139</v>
      </c>
      <c r="O132" s="16">
        <f t="shared" si="65"/>
        <v>0</v>
      </c>
      <c r="P132" s="16">
        <f t="shared" si="66"/>
        <v>0</v>
      </c>
      <c r="Q132" s="16">
        <f t="shared" si="67"/>
        <v>0</v>
      </c>
      <c r="R132" s="15">
        <v>190.3</v>
      </c>
      <c r="S132" s="15">
        <v>190.3</v>
      </c>
      <c r="T132" s="16">
        <f t="shared" si="68"/>
        <v>0</v>
      </c>
      <c r="U132" s="16">
        <f t="shared" si="69"/>
        <v>0</v>
      </c>
      <c r="V132" s="16">
        <f t="shared" si="70"/>
        <v>0</v>
      </c>
      <c r="W132" s="16">
        <f t="shared" si="71"/>
        <v>0</v>
      </c>
      <c r="X132" s="28"/>
    </row>
    <row r="133" ht="22" customHeight="1" spans="1:24">
      <c r="A133" s="15">
        <v>426</v>
      </c>
      <c r="B133" s="15">
        <v>4</v>
      </c>
      <c r="C133" s="16">
        <v>1</v>
      </c>
      <c r="D133" s="15">
        <v>7042</v>
      </c>
      <c r="E133" s="15">
        <v>7042</v>
      </c>
      <c r="F133" s="16">
        <f t="shared" si="60"/>
        <v>0</v>
      </c>
      <c r="G133" s="16">
        <f t="shared" si="61"/>
        <v>0</v>
      </c>
      <c r="H133" s="16">
        <f t="shared" si="62"/>
        <v>0</v>
      </c>
      <c r="I133" s="15">
        <v>5707</v>
      </c>
      <c r="J133" s="15">
        <v>5707</v>
      </c>
      <c r="K133" s="16">
        <f t="shared" si="63"/>
        <v>0</v>
      </c>
      <c r="L133" s="16">
        <f t="shared" si="64"/>
        <v>0</v>
      </c>
      <c r="M133" s="15">
        <v>411</v>
      </c>
      <c r="N133" s="15">
        <v>411</v>
      </c>
      <c r="O133" s="16">
        <f t="shared" si="65"/>
        <v>0</v>
      </c>
      <c r="P133" s="16">
        <f t="shared" si="66"/>
        <v>0</v>
      </c>
      <c r="Q133" s="16">
        <f t="shared" si="67"/>
        <v>0</v>
      </c>
      <c r="R133" s="15">
        <v>192.8</v>
      </c>
      <c r="S133" s="15">
        <v>192.8</v>
      </c>
      <c r="T133" s="16">
        <f t="shared" si="68"/>
        <v>0</v>
      </c>
      <c r="U133" s="16">
        <f t="shared" si="69"/>
        <v>0</v>
      </c>
      <c r="V133" s="16">
        <f t="shared" si="70"/>
        <v>0</v>
      </c>
      <c r="W133" s="16">
        <f t="shared" si="71"/>
        <v>0</v>
      </c>
      <c r="X133" s="28"/>
    </row>
    <row r="134" ht="22" customHeight="1" spans="1:24">
      <c r="A134" s="15">
        <v>427</v>
      </c>
      <c r="B134" s="15">
        <v>4</v>
      </c>
      <c r="C134" s="16">
        <v>1</v>
      </c>
      <c r="D134" s="15">
        <v>6318</v>
      </c>
      <c r="E134" s="15">
        <v>6318</v>
      </c>
      <c r="F134" s="16">
        <f t="shared" si="60"/>
        <v>0</v>
      </c>
      <c r="G134" s="16">
        <f t="shared" si="61"/>
        <v>0</v>
      </c>
      <c r="H134" s="16">
        <f t="shared" si="62"/>
        <v>0</v>
      </c>
      <c r="I134" s="15">
        <v>6352</v>
      </c>
      <c r="J134" s="15">
        <v>6352</v>
      </c>
      <c r="K134" s="16">
        <f t="shared" si="63"/>
        <v>0</v>
      </c>
      <c r="L134" s="16">
        <f t="shared" si="64"/>
        <v>0</v>
      </c>
      <c r="M134" s="15">
        <v>509</v>
      </c>
      <c r="N134" s="15">
        <v>509</v>
      </c>
      <c r="O134" s="16">
        <f t="shared" si="65"/>
        <v>0</v>
      </c>
      <c r="P134" s="16">
        <f t="shared" si="66"/>
        <v>0</v>
      </c>
      <c r="Q134" s="16">
        <f t="shared" si="67"/>
        <v>0</v>
      </c>
      <c r="R134" s="15">
        <v>200.7</v>
      </c>
      <c r="S134" s="15">
        <v>200.7</v>
      </c>
      <c r="T134" s="16">
        <f t="shared" si="68"/>
        <v>0</v>
      </c>
      <c r="U134" s="16">
        <f t="shared" si="69"/>
        <v>0</v>
      </c>
      <c r="V134" s="16">
        <f t="shared" si="70"/>
        <v>0</v>
      </c>
      <c r="W134" s="16">
        <f t="shared" si="71"/>
        <v>0</v>
      </c>
      <c r="X134" s="28"/>
    </row>
    <row r="135" ht="22" customHeight="1" spans="1:24">
      <c r="A135" s="15">
        <v>428</v>
      </c>
      <c r="B135" s="15">
        <v>4</v>
      </c>
      <c r="C135" s="16">
        <v>1</v>
      </c>
      <c r="D135" s="15">
        <v>4509</v>
      </c>
      <c r="E135" s="15">
        <v>4509</v>
      </c>
      <c r="F135" s="16">
        <f t="shared" si="60"/>
        <v>0</v>
      </c>
      <c r="G135" s="16">
        <f t="shared" si="61"/>
        <v>0</v>
      </c>
      <c r="H135" s="16">
        <f t="shared" si="62"/>
        <v>0</v>
      </c>
      <c r="I135" s="15">
        <v>4396</v>
      </c>
      <c r="J135" s="15">
        <v>4396</v>
      </c>
      <c r="K135" s="16">
        <f t="shared" si="63"/>
        <v>0</v>
      </c>
      <c r="L135" s="16">
        <f t="shared" si="64"/>
        <v>0</v>
      </c>
      <c r="M135" s="15">
        <v>609</v>
      </c>
      <c r="N135" s="15">
        <v>609</v>
      </c>
      <c r="O135" s="16">
        <f t="shared" si="65"/>
        <v>0</v>
      </c>
      <c r="P135" s="16">
        <f t="shared" si="66"/>
        <v>0</v>
      </c>
      <c r="Q135" s="16">
        <f t="shared" si="67"/>
        <v>0</v>
      </c>
      <c r="R135" s="15">
        <v>268.5</v>
      </c>
      <c r="S135" s="15">
        <v>268.5</v>
      </c>
      <c r="T135" s="16">
        <f t="shared" si="68"/>
        <v>0</v>
      </c>
      <c r="U135" s="16">
        <f t="shared" si="69"/>
        <v>0</v>
      </c>
      <c r="V135" s="16">
        <f t="shared" si="70"/>
        <v>0</v>
      </c>
      <c r="W135" s="16">
        <f t="shared" si="71"/>
        <v>0</v>
      </c>
      <c r="X135" s="28"/>
    </row>
    <row r="136" ht="22" customHeight="1" spans="1:24">
      <c r="A136" s="15">
        <v>429</v>
      </c>
      <c r="B136" s="15">
        <v>4</v>
      </c>
      <c r="C136" s="16">
        <v>1</v>
      </c>
      <c r="D136" s="15">
        <v>6448</v>
      </c>
      <c r="E136" s="15">
        <v>6448</v>
      </c>
      <c r="F136" s="16">
        <f t="shared" si="60"/>
        <v>0</v>
      </c>
      <c r="G136" s="16">
        <f t="shared" si="61"/>
        <v>0</v>
      </c>
      <c r="H136" s="16">
        <f t="shared" si="62"/>
        <v>0</v>
      </c>
      <c r="I136" s="15">
        <v>4608</v>
      </c>
      <c r="J136" s="15">
        <v>4608</v>
      </c>
      <c r="K136" s="16">
        <f t="shared" si="63"/>
        <v>0</v>
      </c>
      <c r="L136" s="16">
        <f t="shared" si="64"/>
        <v>0</v>
      </c>
      <c r="M136" s="15">
        <v>171</v>
      </c>
      <c r="N136" s="15">
        <v>171</v>
      </c>
      <c r="O136" s="16">
        <f t="shared" si="65"/>
        <v>0</v>
      </c>
      <c r="P136" s="16">
        <f t="shared" si="66"/>
        <v>0</v>
      </c>
      <c r="Q136" s="16">
        <f t="shared" si="67"/>
        <v>0</v>
      </c>
      <c r="R136" s="15">
        <v>219.1</v>
      </c>
      <c r="S136" s="15">
        <v>219.1</v>
      </c>
      <c r="T136" s="16">
        <f t="shared" si="68"/>
        <v>0</v>
      </c>
      <c r="U136" s="16">
        <f t="shared" si="69"/>
        <v>0</v>
      </c>
      <c r="V136" s="16">
        <f t="shared" si="70"/>
        <v>0</v>
      </c>
      <c r="W136" s="16">
        <f t="shared" si="71"/>
        <v>0</v>
      </c>
      <c r="X136" s="28"/>
    </row>
    <row r="137" ht="22" customHeight="1" spans="1:24">
      <c r="A137" s="15">
        <v>430</v>
      </c>
      <c r="B137" s="15">
        <v>3</v>
      </c>
      <c r="C137" s="16">
        <v>1</v>
      </c>
      <c r="D137" s="15">
        <v>4615</v>
      </c>
      <c r="E137" s="15">
        <v>4615</v>
      </c>
      <c r="F137" s="16">
        <f t="shared" si="60"/>
        <v>0</v>
      </c>
      <c r="G137" s="16">
        <f t="shared" si="61"/>
        <v>0</v>
      </c>
      <c r="H137" s="16">
        <f t="shared" si="62"/>
        <v>0</v>
      </c>
      <c r="I137" s="15">
        <v>3976</v>
      </c>
      <c r="J137" s="15">
        <v>3976</v>
      </c>
      <c r="K137" s="16">
        <f t="shared" si="63"/>
        <v>0</v>
      </c>
      <c r="L137" s="16">
        <f t="shared" si="64"/>
        <v>0</v>
      </c>
      <c r="M137" s="15">
        <v>635</v>
      </c>
      <c r="N137" s="15">
        <v>635</v>
      </c>
      <c r="O137" s="16">
        <f t="shared" si="65"/>
        <v>0</v>
      </c>
      <c r="P137" s="16">
        <f t="shared" si="66"/>
        <v>0</v>
      </c>
      <c r="Q137" s="16">
        <f t="shared" si="67"/>
        <v>0</v>
      </c>
      <c r="R137" s="15">
        <v>296</v>
      </c>
      <c r="S137" s="15">
        <v>296</v>
      </c>
      <c r="T137" s="16">
        <f t="shared" si="68"/>
        <v>0</v>
      </c>
      <c r="U137" s="16">
        <f t="shared" si="69"/>
        <v>0</v>
      </c>
      <c r="V137" s="16">
        <f t="shared" si="70"/>
        <v>0</v>
      </c>
      <c r="W137" s="16">
        <f t="shared" si="71"/>
        <v>0</v>
      </c>
      <c r="X137" s="28"/>
    </row>
    <row r="138" ht="22" customHeight="1" spans="1:24">
      <c r="A138" s="12" t="s">
        <v>36</v>
      </c>
      <c r="B138" s="12"/>
      <c r="C138" s="16"/>
      <c r="D138" s="35"/>
      <c r="E138" s="15"/>
      <c r="F138" s="16"/>
      <c r="G138" s="16"/>
      <c r="H138" s="16">
        <f>SUM(H121:H137)</f>
        <v>12.67</v>
      </c>
      <c r="I138" s="15"/>
      <c r="J138" s="15"/>
      <c r="K138" s="16"/>
      <c r="L138" s="16">
        <f>SUM(L121:L137)</f>
        <v>340.17</v>
      </c>
      <c r="M138" s="15"/>
      <c r="N138" s="15"/>
      <c r="O138" s="16"/>
      <c r="P138" s="16"/>
      <c r="Q138" s="16">
        <f>SUM(Q121:Q137)</f>
        <v>2.83</v>
      </c>
      <c r="R138" s="15"/>
      <c r="S138" s="15"/>
      <c r="T138" s="16"/>
      <c r="U138" s="16"/>
      <c r="V138" s="16">
        <f>SUM(V121:V137)</f>
        <v>0</v>
      </c>
      <c r="W138" s="16">
        <f>SUM(W121:W137)</f>
        <v>355.67</v>
      </c>
      <c r="X138" s="28"/>
    </row>
    <row r="139" spans="1:24">
      <c r="J139" s="36"/>
      <c r="K139" s="37"/>
      <c r="P139" s="37" t="s">
        <v>37</v>
      </c>
      <c r="Q139" s="37"/>
    </row>
    <row r="140" ht="27.95" customHeight="1" spans="1:24">
      <c r="A140" s="6" t="s">
        <v>0</v>
      </c>
      <c r="B140" s="6"/>
      <c r="C140" s="6"/>
      <c r="D140" s="7"/>
      <c r="E140" s="7"/>
      <c r="F140" s="6"/>
      <c r="G140" s="6"/>
      <c r="H140" s="6"/>
      <c r="I140" s="7"/>
      <c r="J140" s="7"/>
      <c r="K140" s="6"/>
      <c r="L140" s="6"/>
      <c r="M140" s="7"/>
      <c r="N140" s="7"/>
      <c r="O140" s="6"/>
      <c r="P140" s="6"/>
      <c r="Q140" s="6"/>
      <c r="R140" s="7"/>
      <c r="S140" s="7"/>
      <c r="T140" s="6"/>
      <c r="U140" s="6"/>
      <c r="V140" s="6"/>
      <c r="W140" s="6"/>
      <c r="X140" s="8"/>
    </row>
    <row r="141" ht="18" customHeight="1" spans="1:24">
      <c r="A141" s="12" t="s">
        <v>2</v>
      </c>
      <c r="B141" s="13" t="s">
        <v>3</v>
      </c>
      <c r="C141" s="14" t="s">
        <v>4</v>
      </c>
      <c r="D141" s="15" t="s">
        <v>5</v>
      </c>
      <c r="E141" s="15"/>
      <c r="F141" s="16"/>
      <c r="G141" s="16"/>
      <c r="H141" s="16"/>
      <c r="I141" s="17" t="s">
        <v>6</v>
      </c>
      <c r="J141" s="18"/>
      <c r="K141" s="19"/>
      <c r="L141" s="20"/>
      <c r="M141" s="17" t="s">
        <v>7</v>
      </c>
      <c r="N141" s="18"/>
      <c r="O141" s="19"/>
      <c r="P141" s="19"/>
      <c r="Q141" s="20"/>
      <c r="R141" s="15" t="s">
        <v>8</v>
      </c>
      <c r="S141" s="15"/>
      <c r="T141" s="16"/>
      <c r="U141" s="16"/>
      <c r="V141" s="16"/>
      <c r="W141" s="14" t="s">
        <v>9</v>
      </c>
      <c r="X141" s="21"/>
    </row>
    <row r="142" ht="21" customHeight="1" spans="1:24">
      <c r="A142" s="12"/>
      <c r="B142" s="22"/>
      <c r="C142" s="23"/>
      <c r="D142" s="24" t="s">
        <v>10</v>
      </c>
      <c r="E142" s="24" t="s">
        <v>11</v>
      </c>
      <c r="F142" s="14" t="s">
        <v>12</v>
      </c>
      <c r="G142" s="14" t="s">
        <v>13</v>
      </c>
      <c r="H142" s="14" t="s">
        <v>14</v>
      </c>
      <c r="I142" s="24" t="s">
        <v>10</v>
      </c>
      <c r="J142" s="24" t="s">
        <v>11</v>
      </c>
      <c r="K142" s="14" t="s">
        <v>12</v>
      </c>
      <c r="L142" s="14" t="s">
        <v>16</v>
      </c>
      <c r="M142" s="24" t="s">
        <v>22</v>
      </c>
      <c r="N142" s="24" t="s">
        <v>18</v>
      </c>
      <c r="O142" s="14" t="s">
        <v>19</v>
      </c>
      <c r="P142" s="14" t="s">
        <v>20</v>
      </c>
      <c r="Q142" s="14" t="s">
        <v>21</v>
      </c>
      <c r="R142" s="24" t="s">
        <v>22</v>
      </c>
      <c r="S142" s="24" t="s">
        <v>18</v>
      </c>
      <c r="T142" s="14" t="s">
        <v>19</v>
      </c>
      <c r="U142" s="14" t="s">
        <v>20</v>
      </c>
      <c r="V142" s="14" t="s">
        <v>21</v>
      </c>
      <c r="W142" s="23"/>
      <c r="X142" s="21"/>
    </row>
    <row r="143" ht="38" customHeight="1" spans="1:24">
      <c r="A143" s="26"/>
      <c r="B143" s="22"/>
      <c r="C143" s="23"/>
      <c r="D143" s="27"/>
      <c r="E143" s="27"/>
      <c r="F143" s="23"/>
      <c r="G143" s="23"/>
      <c r="H143" s="23"/>
      <c r="I143" s="27"/>
      <c r="J143" s="27"/>
      <c r="K143" s="23"/>
      <c r="L143" s="23"/>
      <c r="M143" s="27"/>
      <c r="N143" s="27"/>
      <c r="O143" s="23"/>
      <c r="P143" s="23"/>
      <c r="Q143" s="23"/>
      <c r="R143" s="27"/>
      <c r="S143" s="27"/>
      <c r="T143" s="23"/>
      <c r="U143" s="23"/>
      <c r="V143" s="23"/>
      <c r="W143" s="23"/>
      <c r="X143" s="21"/>
    </row>
    <row r="144" ht="22" customHeight="1" spans="1:24">
      <c r="A144" s="15">
        <v>501</v>
      </c>
      <c r="B144" s="15">
        <v>4</v>
      </c>
      <c r="C144" s="16">
        <v>1</v>
      </c>
      <c r="D144" s="15">
        <v>3055</v>
      </c>
      <c r="E144" s="15">
        <v>3082</v>
      </c>
      <c r="F144" s="16">
        <f t="shared" ref="F144:F160" si="72">SUM(E144-D144)</f>
        <v>27</v>
      </c>
      <c r="G144" s="16">
        <f t="shared" ref="G144:G160" si="73">MAX(F144-8*B144*C144,0)</f>
        <v>0</v>
      </c>
      <c r="H144" s="16">
        <f t="shared" ref="H144:H160" si="74">ROUND(G144*0.667,2)</f>
        <v>0</v>
      </c>
      <c r="I144" s="15">
        <v>4305</v>
      </c>
      <c r="J144" s="15">
        <v>4358</v>
      </c>
      <c r="K144" s="16">
        <f t="shared" ref="K144:K160" si="75">J144-I144</f>
        <v>53</v>
      </c>
      <c r="L144" s="16">
        <f t="shared" ref="L144:L160" si="76">ROUND(K144*0.667,2)</f>
        <v>35.35</v>
      </c>
      <c r="M144" s="15">
        <v>482</v>
      </c>
      <c r="N144" s="15">
        <v>486</v>
      </c>
      <c r="O144" s="16">
        <f t="shared" ref="O144:O160" si="77">N144-M144</f>
        <v>4</v>
      </c>
      <c r="P144" s="16">
        <f t="shared" ref="P144:P160" si="78">MAX(O144-4*B144*C144,0)</f>
        <v>0</v>
      </c>
      <c r="Q144" s="16">
        <f t="shared" ref="Q144:Q160" si="79">ROUND(P144*2.83,2)</f>
        <v>0</v>
      </c>
      <c r="R144" s="15">
        <v>214.2</v>
      </c>
      <c r="S144" s="15">
        <v>215.4</v>
      </c>
      <c r="T144" s="16">
        <f t="shared" ref="T144:T160" si="80">S144-R144</f>
        <v>1.20000000000002</v>
      </c>
      <c r="U144" s="16">
        <f t="shared" ref="U144:U160" si="81">MAX(T144-1.6*B144*C144,0)</f>
        <v>0</v>
      </c>
      <c r="V144" s="16">
        <f t="shared" ref="V144:V160" si="82">ROUND(U144*25,2)</f>
        <v>0</v>
      </c>
      <c r="W144" s="16">
        <f t="shared" ref="W144:W160" si="83">H144+L144+Q144+V144</f>
        <v>35.35</v>
      </c>
      <c r="X144" s="28"/>
    </row>
    <row r="145" ht="22" customHeight="1" spans="1:24">
      <c r="A145" s="15">
        <v>502</v>
      </c>
      <c r="B145" s="15">
        <v>4</v>
      </c>
      <c r="C145" s="16">
        <v>1</v>
      </c>
      <c r="D145" s="15">
        <v>3072</v>
      </c>
      <c r="E145" s="15">
        <v>3113</v>
      </c>
      <c r="F145" s="16">
        <f t="shared" si="72"/>
        <v>41</v>
      </c>
      <c r="G145" s="16">
        <f t="shared" si="73"/>
        <v>9</v>
      </c>
      <c r="H145" s="16">
        <f t="shared" si="74"/>
        <v>6</v>
      </c>
      <c r="I145" s="15">
        <v>5885</v>
      </c>
      <c r="J145" s="15">
        <v>6147</v>
      </c>
      <c r="K145" s="16">
        <f t="shared" si="75"/>
        <v>262</v>
      </c>
      <c r="L145" s="16">
        <f t="shared" si="76"/>
        <v>174.75</v>
      </c>
      <c r="M145" s="15">
        <v>594</v>
      </c>
      <c r="N145" s="15">
        <v>603</v>
      </c>
      <c r="O145" s="16">
        <f t="shared" si="77"/>
        <v>9</v>
      </c>
      <c r="P145" s="16">
        <f t="shared" si="78"/>
        <v>0</v>
      </c>
      <c r="Q145" s="16">
        <f t="shared" si="79"/>
        <v>0</v>
      </c>
      <c r="R145" s="15">
        <v>174.2</v>
      </c>
      <c r="S145" s="15">
        <v>177.3</v>
      </c>
      <c r="T145" s="16">
        <f t="shared" si="80"/>
        <v>3.10000000000002</v>
      </c>
      <c r="U145" s="16">
        <f t="shared" si="81"/>
        <v>0</v>
      </c>
      <c r="V145" s="16">
        <f t="shared" si="82"/>
        <v>0</v>
      </c>
      <c r="W145" s="16">
        <f t="shared" si="83"/>
        <v>180.75</v>
      </c>
      <c r="X145" s="28"/>
    </row>
    <row r="146" s="1" customFormat="1" ht="22" customHeight="1" spans="1:24">
      <c r="A146" s="15">
        <v>503</v>
      </c>
      <c r="B146" s="15">
        <v>4</v>
      </c>
      <c r="C146" s="16">
        <v>1</v>
      </c>
      <c r="D146" s="15">
        <v>4073</v>
      </c>
      <c r="E146" s="15">
        <v>4111</v>
      </c>
      <c r="F146" s="16">
        <f t="shared" si="72"/>
        <v>38</v>
      </c>
      <c r="G146" s="16">
        <f t="shared" si="73"/>
        <v>6</v>
      </c>
      <c r="H146" s="16">
        <f t="shared" si="74"/>
        <v>4</v>
      </c>
      <c r="I146" s="15">
        <v>3446</v>
      </c>
      <c r="J146" s="15">
        <v>3552</v>
      </c>
      <c r="K146" s="16">
        <f t="shared" si="75"/>
        <v>106</v>
      </c>
      <c r="L146" s="16">
        <f t="shared" si="76"/>
        <v>70.7</v>
      </c>
      <c r="M146" s="15">
        <v>531</v>
      </c>
      <c r="N146" s="15">
        <v>541</v>
      </c>
      <c r="O146" s="16">
        <f t="shared" si="77"/>
        <v>10</v>
      </c>
      <c r="P146" s="16">
        <f t="shared" si="78"/>
        <v>0</v>
      </c>
      <c r="Q146" s="16">
        <f t="shared" si="79"/>
        <v>0</v>
      </c>
      <c r="R146" s="15">
        <v>88.9</v>
      </c>
      <c r="S146" s="15">
        <v>91.1</v>
      </c>
      <c r="T146" s="16">
        <f t="shared" si="80"/>
        <v>2.19999999999999</v>
      </c>
      <c r="U146" s="16">
        <f t="shared" si="81"/>
        <v>0</v>
      </c>
      <c r="V146" s="16">
        <f t="shared" si="82"/>
        <v>0</v>
      </c>
      <c r="W146" s="16">
        <f t="shared" si="83"/>
        <v>74.7</v>
      </c>
      <c r="X146" s="28"/>
    </row>
    <row r="147" ht="22" customHeight="1" spans="1:24">
      <c r="A147" s="15">
        <v>504</v>
      </c>
      <c r="B147" s="15">
        <v>4</v>
      </c>
      <c r="C147" s="16">
        <v>1</v>
      </c>
      <c r="D147" s="15">
        <v>1251</v>
      </c>
      <c r="E147" s="15">
        <v>1263</v>
      </c>
      <c r="F147" s="16">
        <f t="shared" si="72"/>
        <v>12</v>
      </c>
      <c r="G147" s="16">
        <f t="shared" si="73"/>
        <v>0</v>
      </c>
      <c r="H147" s="16">
        <f t="shared" si="74"/>
        <v>0</v>
      </c>
      <c r="I147" s="15">
        <v>6169</v>
      </c>
      <c r="J147" s="15">
        <v>6204</v>
      </c>
      <c r="K147" s="16">
        <f t="shared" si="75"/>
        <v>35</v>
      </c>
      <c r="L147" s="16">
        <f t="shared" si="76"/>
        <v>23.35</v>
      </c>
      <c r="M147" s="15">
        <v>447</v>
      </c>
      <c r="N147" s="15">
        <v>449</v>
      </c>
      <c r="O147" s="16">
        <f t="shared" si="77"/>
        <v>2</v>
      </c>
      <c r="P147" s="16">
        <f t="shared" si="78"/>
        <v>0</v>
      </c>
      <c r="Q147" s="16">
        <f t="shared" si="79"/>
        <v>0</v>
      </c>
      <c r="R147" s="15">
        <v>198.6</v>
      </c>
      <c r="S147" s="15">
        <v>199.3</v>
      </c>
      <c r="T147" s="16">
        <f t="shared" si="80"/>
        <v>0.700000000000017</v>
      </c>
      <c r="U147" s="16">
        <f t="shared" si="81"/>
        <v>0</v>
      </c>
      <c r="V147" s="16">
        <f t="shared" si="82"/>
        <v>0</v>
      </c>
      <c r="W147" s="16">
        <f t="shared" si="83"/>
        <v>23.35</v>
      </c>
      <c r="X147" s="28"/>
    </row>
    <row r="148" ht="22" customHeight="1" spans="1:24">
      <c r="A148" s="15">
        <v>505</v>
      </c>
      <c r="B148" s="15">
        <v>4</v>
      </c>
      <c r="C148" s="16">
        <v>1</v>
      </c>
      <c r="D148" s="15">
        <v>2686</v>
      </c>
      <c r="E148" s="15">
        <v>2707</v>
      </c>
      <c r="F148" s="16">
        <f t="shared" si="72"/>
        <v>21</v>
      </c>
      <c r="G148" s="16">
        <f t="shared" si="73"/>
        <v>0</v>
      </c>
      <c r="H148" s="16">
        <f t="shared" si="74"/>
        <v>0</v>
      </c>
      <c r="I148" s="15">
        <v>6075</v>
      </c>
      <c r="J148" s="15">
        <v>6169</v>
      </c>
      <c r="K148" s="16">
        <f t="shared" si="75"/>
        <v>94</v>
      </c>
      <c r="L148" s="16">
        <f t="shared" si="76"/>
        <v>62.7</v>
      </c>
      <c r="M148" s="15">
        <v>268</v>
      </c>
      <c r="N148" s="15">
        <v>271</v>
      </c>
      <c r="O148" s="16">
        <f t="shared" si="77"/>
        <v>3</v>
      </c>
      <c r="P148" s="16">
        <f t="shared" si="78"/>
        <v>0</v>
      </c>
      <c r="Q148" s="16">
        <f t="shared" si="79"/>
        <v>0</v>
      </c>
      <c r="R148" s="15">
        <v>193.7</v>
      </c>
      <c r="S148" s="15">
        <v>195.1</v>
      </c>
      <c r="T148" s="16">
        <f t="shared" si="80"/>
        <v>1.40000000000001</v>
      </c>
      <c r="U148" s="16">
        <f t="shared" si="81"/>
        <v>0</v>
      </c>
      <c r="V148" s="16">
        <f t="shared" si="82"/>
        <v>0</v>
      </c>
      <c r="W148" s="16">
        <f t="shared" si="83"/>
        <v>62.7</v>
      </c>
      <c r="X148" s="28"/>
    </row>
    <row r="149" ht="22" customHeight="1" spans="1:24">
      <c r="A149" s="15">
        <v>506</v>
      </c>
      <c r="B149" s="15">
        <v>4</v>
      </c>
      <c r="C149" s="16">
        <v>1</v>
      </c>
      <c r="D149" s="15">
        <v>2353</v>
      </c>
      <c r="E149" s="15">
        <v>2368</v>
      </c>
      <c r="F149" s="16">
        <f t="shared" si="72"/>
        <v>15</v>
      </c>
      <c r="G149" s="16">
        <f t="shared" si="73"/>
        <v>0</v>
      </c>
      <c r="H149" s="16">
        <f t="shared" si="74"/>
        <v>0</v>
      </c>
      <c r="I149" s="15">
        <v>2533</v>
      </c>
      <c r="J149" s="15">
        <v>2563</v>
      </c>
      <c r="K149" s="16">
        <f t="shared" si="75"/>
        <v>30</v>
      </c>
      <c r="L149" s="16">
        <f t="shared" si="76"/>
        <v>20.01</v>
      </c>
      <c r="M149" s="15">
        <v>521</v>
      </c>
      <c r="N149" s="15">
        <v>525</v>
      </c>
      <c r="O149" s="16">
        <f t="shared" si="77"/>
        <v>4</v>
      </c>
      <c r="P149" s="16">
        <f t="shared" si="78"/>
        <v>0</v>
      </c>
      <c r="Q149" s="16">
        <f t="shared" si="79"/>
        <v>0</v>
      </c>
      <c r="R149" s="15">
        <v>189.9</v>
      </c>
      <c r="S149" s="15">
        <v>191.1</v>
      </c>
      <c r="T149" s="16">
        <f t="shared" si="80"/>
        <v>1.19999999999999</v>
      </c>
      <c r="U149" s="16">
        <f t="shared" si="81"/>
        <v>0</v>
      </c>
      <c r="V149" s="16">
        <f t="shared" si="82"/>
        <v>0</v>
      </c>
      <c r="W149" s="16">
        <f t="shared" si="83"/>
        <v>20.01</v>
      </c>
      <c r="X149" s="28"/>
    </row>
    <row r="150" ht="22" customHeight="1" spans="1:24">
      <c r="A150" s="15">
        <v>507</v>
      </c>
      <c r="B150" s="15">
        <v>4</v>
      </c>
      <c r="C150" s="16">
        <v>1</v>
      </c>
      <c r="D150" s="15">
        <v>2678</v>
      </c>
      <c r="E150" s="15">
        <v>2692</v>
      </c>
      <c r="F150" s="16">
        <f t="shared" si="72"/>
        <v>14</v>
      </c>
      <c r="G150" s="16">
        <f t="shared" si="73"/>
        <v>0</v>
      </c>
      <c r="H150" s="16">
        <f t="shared" si="74"/>
        <v>0</v>
      </c>
      <c r="I150" s="15">
        <v>4663</v>
      </c>
      <c r="J150" s="15">
        <v>4766</v>
      </c>
      <c r="K150" s="16">
        <f t="shared" si="75"/>
        <v>103</v>
      </c>
      <c r="L150" s="16">
        <f t="shared" si="76"/>
        <v>68.7</v>
      </c>
      <c r="M150" s="15">
        <v>283</v>
      </c>
      <c r="N150" s="15">
        <v>287</v>
      </c>
      <c r="O150" s="16">
        <f t="shared" si="77"/>
        <v>4</v>
      </c>
      <c r="P150" s="16">
        <f t="shared" si="78"/>
        <v>0</v>
      </c>
      <c r="Q150" s="16">
        <f t="shared" si="79"/>
        <v>0</v>
      </c>
      <c r="R150" s="15">
        <v>262.3</v>
      </c>
      <c r="S150" s="15">
        <v>264.4</v>
      </c>
      <c r="T150" s="16">
        <f t="shared" si="80"/>
        <v>2.09999999999997</v>
      </c>
      <c r="U150" s="16">
        <f t="shared" si="81"/>
        <v>0</v>
      </c>
      <c r="V150" s="16">
        <f t="shared" si="82"/>
        <v>0</v>
      </c>
      <c r="W150" s="16">
        <f t="shared" si="83"/>
        <v>68.7</v>
      </c>
      <c r="X150" s="28"/>
    </row>
    <row r="151" ht="22" customHeight="1" spans="1:24">
      <c r="A151" s="15">
        <v>508</v>
      </c>
      <c r="B151" s="15">
        <v>4</v>
      </c>
      <c r="C151" s="16">
        <v>1</v>
      </c>
      <c r="D151" s="15">
        <v>3152</v>
      </c>
      <c r="E151" s="15">
        <v>3177</v>
      </c>
      <c r="F151" s="16">
        <f t="shared" si="72"/>
        <v>25</v>
      </c>
      <c r="G151" s="16">
        <f t="shared" si="73"/>
        <v>0</v>
      </c>
      <c r="H151" s="16">
        <f t="shared" si="74"/>
        <v>0</v>
      </c>
      <c r="I151" s="15">
        <v>8193</v>
      </c>
      <c r="J151" s="15">
        <v>8340</v>
      </c>
      <c r="K151" s="16">
        <f t="shared" si="75"/>
        <v>147</v>
      </c>
      <c r="L151" s="16">
        <f t="shared" si="76"/>
        <v>98.05</v>
      </c>
      <c r="M151" s="15">
        <v>196</v>
      </c>
      <c r="N151" s="15">
        <v>199</v>
      </c>
      <c r="O151" s="16">
        <f t="shared" si="77"/>
        <v>3</v>
      </c>
      <c r="P151" s="16">
        <f t="shared" si="78"/>
        <v>0</v>
      </c>
      <c r="Q151" s="16">
        <f t="shared" si="79"/>
        <v>0</v>
      </c>
      <c r="R151" s="15">
        <v>241.7</v>
      </c>
      <c r="S151" s="15">
        <v>243.1</v>
      </c>
      <c r="T151" s="16">
        <f t="shared" si="80"/>
        <v>1.40000000000001</v>
      </c>
      <c r="U151" s="16">
        <f t="shared" si="81"/>
        <v>0</v>
      </c>
      <c r="V151" s="16">
        <f t="shared" si="82"/>
        <v>0</v>
      </c>
      <c r="W151" s="16">
        <f t="shared" si="83"/>
        <v>98.05</v>
      </c>
      <c r="X151" s="28"/>
    </row>
    <row r="152" ht="22" customHeight="1" spans="1:24">
      <c r="A152" s="15">
        <v>509</v>
      </c>
      <c r="B152" s="15">
        <v>4</v>
      </c>
      <c r="C152" s="16">
        <v>1</v>
      </c>
      <c r="D152" s="15">
        <v>8465</v>
      </c>
      <c r="E152" s="15">
        <v>8478</v>
      </c>
      <c r="F152" s="16">
        <f t="shared" si="72"/>
        <v>13</v>
      </c>
      <c r="G152" s="16">
        <f t="shared" si="73"/>
        <v>0</v>
      </c>
      <c r="H152" s="16">
        <f t="shared" si="74"/>
        <v>0</v>
      </c>
      <c r="I152" s="15">
        <v>6876</v>
      </c>
      <c r="J152" s="15">
        <v>6925</v>
      </c>
      <c r="K152" s="16">
        <f t="shared" si="75"/>
        <v>49</v>
      </c>
      <c r="L152" s="16">
        <f t="shared" si="76"/>
        <v>32.68</v>
      </c>
      <c r="M152" s="15">
        <v>591</v>
      </c>
      <c r="N152" s="15">
        <v>592</v>
      </c>
      <c r="O152" s="16">
        <f t="shared" si="77"/>
        <v>1</v>
      </c>
      <c r="P152" s="16">
        <f t="shared" si="78"/>
        <v>0</v>
      </c>
      <c r="Q152" s="16">
        <f t="shared" si="79"/>
        <v>0</v>
      </c>
      <c r="R152" s="15">
        <v>156.3</v>
      </c>
      <c r="S152" s="15">
        <v>157</v>
      </c>
      <c r="T152" s="16">
        <f t="shared" si="80"/>
        <v>0.699999999999989</v>
      </c>
      <c r="U152" s="16">
        <f t="shared" si="81"/>
        <v>0</v>
      </c>
      <c r="V152" s="16">
        <f t="shared" si="82"/>
        <v>0</v>
      </c>
      <c r="W152" s="16">
        <f t="shared" si="83"/>
        <v>32.68</v>
      </c>
      <c r="X152" s="28"/>
    </row>
    <row r="153" ht="22" customHeight="1" spans="1:24">
      <c r="A153" s="15">
        <v>510</v>
      </c>
      <c r="B153" s="15">
        <v>4</v>
      </c>
      <c r="C153" s="16">
        <v>1</v>
      </c>
      <c r="D153" s="15">
        <v>2984</v>
      </c>
      <c r="E153" s="15">
        <v>2992</v>
      </c>
      <c r="F153" s="16">
        <f t="shared" si="72"/>
        <v>8</v>
      </c>
      <c r="G153" s="16">
        <f t="shared" si="73"/>
        <v>0</v>
      </c>
      <c r="H153" s="16">
        <f t="shared" si="74"/>
        <v>0</v>
      </c>
      <c r="I153" s="15">
        <v>5385</v>
      </c>
      <c r="J153" s="15">
        <v>5421</v>
      </c>
      <c r="K153" s="16">
        <f t="shared" si="75"/>
        <v>36</v>
      </c>
      <c r="L153" s="16">
        <f t="shared" si="76"/>
        <v>24.01</v>
      </c>
      <c r="M153" s="15">
        <v>437</v>
      </c>
      <c r="N153" s="15">
        <v>439</v>
      </c>
      <c r="O153" s="16">
        <f t="shared" si="77"/>
        <v>2</v>
      </c>
      <c r="P153" s="16">
        <f t="shared" si="78"/>
        <v>0</v>
      </c>
      <c r="Q153" s="16">
        <f t="shared" si="79"/>
        <v>0</v>
      </c>
      <c r="R153" s="15">
        <v>239.3</v>
      </c>
      <c r="S153" s="15">
        <v>239.9</v>
      </c>
      <c r="T153" s="16">
        <f t="shared" si="80"/>
        <v>0.599999999999994</v>
      </c>
      <c r="U153" s="16">
        <f t="shared" si="81"/>
        <v>0</v>
      </c>
      <c r="V153" s="16">
        <f t="shared" si="82"/>
        <v>0</v>
      </c>
      <c r="W153" s="16">
        <f t="shared" si="83"/>
        <v>24.01</v>
      </c>
      <c r="X153" s="28"/>
    </row>
    <row r="154" s="1" customFormat="1" ht="22" customHeight="1" spans="1:24">
      <c r="A154" s="15">
        <v>511</v>
      </c>
      <c r="B154" s="15">
        <v>4</v>
      </c>
      <c r="C154" s="16">
        <v>1</v>
      </c>
      <c r="D154" s="15">
        <v>1277</v>
      </c>
      <c r="E154" s="15">
        <v>1302</v>
      </c>
      <c r="F154" s="16">
        <f t="shared" si="72"/>
        <v>25</v>
      </c>
      <c r="G154" s="16">
        <f t="shared" si="73"/>
        <v>0</v>
      </c>
      <c r="H154" s="16">
        <f t="shared" si="74"/>
        <v>0</v>
      </c>
      <c r="I154" s="15">
        <v>8052</v>
      </c>
      <c r="J154" s="15">
        <v>8256</v>
      </c>
      <c r="K154" s="16">
        <f t="shared" si="75"/>
        <v>204</v>
      </c>
      <c r="L154" s="16">
        <f t="shared" si="76"/>
        <v>136.07</v>
      </c>
      <c r="M154" s="15">
        <v>560</v>
      </c>
      <c r="N154" s="15">
        <v>570</v>
      </c>
      <c r="O154" s="16">
        <f t="shared" si="77"/>
        <v>10</v>
      </c>
      <c r="P154" s="16">
        <f t="shared" si="78"/>
        <v>0</v>
      </c>
      <c r="Q154" s="16">
        <f t="shared" si="79"/>
        <v>0</v>
      </c>
      <c r="R154" s="15">
        <v>295.2</v>
      </c>
      <c r="S154" s="15">
        <v>297.9</v>
      </c>
      <c r="T154" s="16">
        <f t="shared" si="80"/>
        <v>2.69999999999999</v>
      </c>
      <c r="U154" s="16">
        <f t="shared" si="81"/>
        <v>0</v>
      </c>
      <c r="V154" s="16">
        <f t="shared" si="82"/>
        <v>0</v>
      </c>
      <c r="W154" s="16">
        <f t="shared" si="83"/>
        <v>136.07</v>
      </c>
      <c r="X154" s="28"/>
    </row>
    <row r="155" ht="22" customHeight="1" spans="1:24">
      <c r="A155" s="15">
        <v>512</v>
      </c>
      <c r="B155" s="15">
        <v>4</v>
      </c>
      <c r="C155" s="16">
        <v>1</v>
      </c>
      <c r="D155" s="15">
        <v>4894</v>
      </c>
      <c r="E155" s="15">
        <v>4932</v>
      </c>
      <c r="F155" s="16">
        <f t="shared" si="72"/>
        <v>38</v>
      </c>
      <c r="G155" s="16">
        <f t="shared" si="73"/>
        <v>6</v>
      </c>
      <c r="H155" s="16">
        <f t="shared" si="74"/>
        <v>4</v>
      </c>
      <c r="I155" s="15">
        <v>5416</v>
      </c>
      <c r="J155" s="15">
        <v>5671</v>
      </c>
      <c r="K155" s="16">
        <f t="shared" si="75"/>
        <v>255</v>
      </c>
      <c r="L155" s="16">
        <f t="shared" si="76"/>
        <v>170.09</v>
      </c>
      <c r="M155" s="15">
        <v>532</v>
      </c>
      <c r="N155" s="15">
        <v>546</v>
      </c>
      <c r="O155" s="16">
        <f t="shared" si="77"/>
        <v>14</v>
      </c>
      <c r="P155" s="16">
        <f t="shared" si="78"/>
        <v>0</v>
      </c>
      <c r="Q155" s="16">
        <f t="shared" si="79"/>
        <v>0</v>
      </c>
      <c r="R155" s="15">
        <v>80.5</v>
      </c>
      <c r="S155" s="15">
        <v>85.6</v>
      </c>
      <c r="T155" s="16">
        <f t="shared" si="80"/>
        <v>5.09999999999999</v>
      </c>
      <c r="U155" s="16">
        <f t="shared" si="81"/>
        <v>0</v>
      </c>
      <c r="V155" s="16">
        <f t="shared" si="82"/>
        <v>0</v>
      </c>
      <c r="W155" s="16">
        <f t="shared" si="83"/>
        <v>174.09</v>
      </c>
      <c r="X155" s="28"/>
    </row>
    <row r="156" ht="22" customHeight="1" spans="1:24">
      <c r="A156" s="15">
        <v>513</v>
      </c>
      <c r="B156" s="15">
        <v>4</v>
      </c>
      <c r="C156" s="16">
        <v>1</v>
      </c>
      <c r="D156" s="15">
        <v>4418</v>
      </c>
      <c r="E156" s="15">
        <v>4453</v>
      </c>
      <c r="F156" s="16">
        <f t="shared" si="72"/>
        <v>35</v>
      </c>
      <c r="G156" s="16">
        <f t="shared" si="73"/>
        <v>3</v>
      </c>
      <c r="H156" s="16">
        <f t="shared" si="74"/>
        <v>2</v>
      </c>
      <c r="I156" s="15">
        <v>7460</v>
      </c>
      <c r="J156" s="15">
        <v>7752</v>
      </c>
      <c r="K156" s="16">
        <f t="shared" si="75"/>
        <v>292</v>
      </c>
      <c r="L156" s="16">
        <f t="shared" si="76"/>
        <v>194.76</v>
      </c>
      <c r="M156" s="15">
        <v>589</v>
      </c>
      <c r="N156" s="15">
        <v>596</v>
      </c>
      <c r="O156" s="16">
        <f t="shared" si="77"/>
        <v>7</v>
      </c>
      <c r="P156" s="16">
        <f t="shared" si="78"/>
        <v>0</v>
      </c>
      <c r="Q156" s="16">
        <f t="shared" si="79"/>
        <v>0</v>
      </c>
      <c r="R156" s="15">
        <v>212.3</v>
      </c>
      <c r="S156" s="15">
        <v>214.3</v>
      </c>
      <c r="T156" s="16">
        <f t="shared" si="80"/>
        <v>2</v>
      </c>
      <c r="U156" s="16">
        <f t="shared" si="81"/>
        <v>0</v>
      </c>
      <c r="V156" s="16">
        <f t="shared" si="82"/>
        <v>0</v>
      </c>
      <c r="W156" s="16">
        <f t="shared" si="83"/>
        <v>196.76</v>
      </c>
      <c r="X156" s="28"/>
    </row>
    <row r="157" ht="22" customHeight="1" spans="1:24">
      <c r="A157" s="15">
        <v>514</v>
      </c>
      <c r="B157" s="15">
        <v>4</v>
      </c>
      <c r="C157" s="16">
        <v>1</v>
      </c>
      <c r="D157" s="15">
        <v>3222</v>
      </c>
      <c r="E157" s="15">
        <v>3277</v>
      </c>
      <c r="F157" s="16">
        <f t="shared" si="72"/>
        <v>55</v>
      </c>
      <c r="G157" s="16">
        <f t="shared" si="73"/>
        <v>23</v>
      </c>
      <c r="H157" s="16">
        <f t="shared" si="74"/>
        <v>15.34</v>
      </c>
      <c r="I157" s="15">
        <v>6501</v>
      </c>
      <c r="J157" s="15">
        <v>6673</v>
      </c>
      <c r="K157" s="16">
        <f t="shared" si="75"/>
        <v>172</v>
      </c>
      <c r="L157" s="16">
        <f t="shared" si="76"/>
        <v>114.72</v>
      </c>
      <c r="M157" s="15">
        <v>449</v>
      </c>
      <c r="N157" s="15">
        <v>456</v>
      </c>
      <c r="O157" s="16">
        <f t="shared" si="77"/>
        <v>7</v>
      </c>
      <c r="P157" s="16">
        <f t="shared" si="78"/>
        <v>0</v>
      </c>
      <c r="Q157" s="16">
        <f t="shared" si="79"/>
        <v>0</v>
      </c>
      <c r="R157" s="39">
        <v>179</v>
      </c>
      <c r="S157" s="15">
        <v>182.6</v>
      </c>
      <c r="T157" s="16">
        <f t="shared" si="80"/>
        <v>3.59999999999999</v>
      </c>
      <c r="U157" s="16">
        <f t="shared" si="81"/>
        <v>0</v>
      </c>
      <c r="V157" s="16">
        <f t="shared" si="82"/>
        <v>0</v>
      </c>
      <c r="W157" s="16">
        <f t="shared" si="83"/>
        <v>130.06</v>
      </c>
      <c r="X157" s="28"/>
    </row>
    <row r="158" ht="22" customHeight="1" spans="1:24">
      <c r="A158" s="15">
        <v>515</v>
      </c>
      <c r="B158" s="15">
        <v>3</v>
      </c>
      <c r="C158" s="16">
        <v>1</v>
      </c>
      <c r="D158" s="15">
        <v>1988</v>
      </c>
      <c r="E158" s="15">
        <v>2018</v>
      </c>
      <c r="F158" s="16">
        <f t="shared" si="72"/>
        <v>30</v>
      </c>
      <c r="G158" s="16">
        <f t="shared" si="73"/>
        <v>6</v>
      </c>
      <c r="H158" s="16">
        <f t="shared" si="74"/>
        <v>4</v>
      </c>
      <c r="I158" s="15">
        <v>5975</v>
      </c>
      <c r="J158" s="15">
        <v>6214</v>
      </c>
      <c r="K158" s="16">
        <f t="shared" si="75"/>
        <v>239</v>
      </c>
      <c r="L158" s="16">
        <f t="shared" si="76"/>
        <v>159.41</v>
      </c>
      <c r="M158" s="15">
        <v>464</v>
      </c>
      <c r="N158" s="15">
        <v>472</v>
      </c>
      <c r="O158" s="16">
        <f t="shared" si="77"/>
        <v>8</v>
      </c>
      <c r="P158" s="16">
        <f t="shared" si="78"/>
        <v>0</v>
      </c>
      <c r="Q158" s="16">
        <f t="shared" si="79"/>
        <v>0</v>
      </c>
      <c r="R158" s="15">
        <v>196.4</v>
      </c>
      <c r="S158" s="15">
        <v>198.8</v>
      </c>
      <c r="T158" s="16">
        <f t="shared" si="80"/>
        <v>2.40000000000001</v>
      </c>
      <c r="U158" s="16">
        <f t="shared" si="81"/>
        <v>0</v>
      </c>
      <c r="V158" s="16">
        <f t="shared" si="82"/>
        <v>0</v>
      </c>
      <c r="W158" s="16">
        <f t="shared" si="83"/>
        <v>163.41</v>
      </c>
      <c r="X158" s="28"/>
    </row>
    <row r="159" ht="22" customHeight="1" spans="1:24">
      <c r="A159" s="15">
        <v>516</v>
      </c>
      <c r="B159" s="15">
        <v>4</v>
      </c>
      <c r="C159" s="16">
        <v>1</v>
      </c>
      <c r="D159" s="15">
        <v>6386</v>
      </c>
      <c r="E159" s="15">
        <v>6386</v>
      </c>
      <c r="F159" s="16">
        <f t="shared" si="72"/>
        <v>0</v>
      </c>
      <c r="G159" s="16">
        <f t="shared" si="73"/>
        <v>0</v>
      </c>
      <c r="H159" s="16">
        <f t="shared" si="74"/>
        <v>0</v>
      </c>
      <c r="I159" s="15">
        <v>4626</v>
      </c>
      <c r="J159" s="15">
        <v>4626</v>
      </c>
      <c r="K159" s="16">
        <f t="shared" si="75"/>
        <v>0</v>
      </c>
      <c r="L159" s="16">
        <f t="shared" si="76"/>
        <v>0</v>
      </c>
      <c r="M159" s="15">
        <v>598</v>
      </c>
      <c r="N159" s="15">
        <v>598</v>
      </c>
      <c r="O159" s="16">
        <f t="shared" si="77"/>
        <v>0</v>
      </c>
      <c r="P159" s="16">
        <f t="shared" si="78"/>
        <v>0</v>
      </c>
      <c r="Q159" s="16">
        <f t="shared" si="79"/>
        <v>0</v>
      </c>
      <c r="R159" s="15">
        <v>242.5</v>
      </c>
      <c r="S159" s="15">
        <v>242.5</v>
      </c>
      <c r="T159" s="16">
        <f t="shared" si="80"/>
        <v>0</v>
      </c>
      <c r="U159" s="16">
        <f t="shared" si="81"/>
        <v>0</v>
      </c>
      <c r="V159" s="16">
        <f t="shared" si="82"/>
        <v>0</v>
      </c>
      <c r="W159" s="16">
        <f t="shared" si="83"/>
        <v>0</v>
      </c>
      <c r="X159" s="28"/>
    </row>
    <row r="160" ht="22" customHeight="1" spans="1:24">
      <c r="A160" s="15">
        <v>517</v>
      </c>
      <c r="B160" s="15">
        <v>3</v>
      </c>
      <c r="C160" s="16">
        <v>1</v>
      </c>
      <c r="D160" s="15">
        <v>5220</v>
      </c>
      <c r="E160" s="15">
        <v>5220</v>
      </c>
      <c r="F160" s="16">
        <f t="shared" si="72"/>
        <v>0</v>
      </c>
      <c r="G160" s="16">
        <f t="shared" si="73"/>
        <v>0</v>
      </c>
      <c r="H160" s="16">
        <f t="shared" si="74"/>
        <v>0</v>
      </c>
      <c r="I160" s="15">
        <v>5523</v>
      </c>
      <c r="J160" s="15">
        <v>5523</v>
      </c>
      <c r="K160" s="16">
        <f t="shared" si="75"/>
        <v>0</v>
      </c>
      <c r="L160" s="16">
        <f t="shared" si="76"/>
        <v>0</v>
      </c>
      <c r="M160" s="15">
        <v>467</v>
      </c>
      <c r="N160" s="15">
        <v>467</v>
      </c>
      <c r="O160" s="16">
        <f t="shared" si="77"/>
        <v>0</v>
      </c>
      <c r="P160" s="16">
        <f t="shared" si="78"/>
        <v>0</v>
      </c>
      <c r="Q160" s="16">
        <f t="shared" si="79"/>
        <v>0</v>
      </c>
      <c r="R160" s="15">
        <v>302.4</v>
      </c>
      <c r="S160" s="15">
        <v>302.4</v>
      </c>
      <c r="T160" s="16">
        <f t="shared" si="80"/>
        <v>0</v>
      </c>
      <c r="U160" s="16">
        <f t="shared" si="81"/>
        <v>0</v>
      </c>
      <c r="V160" s="16">
        <f t="shared" si="82"/>
        <v>0</v>
      </c>
      <c r="W160" s="16">
        <f t="shared" si="83"/>
        <v>0</v>
      </c>
      <c r="X160" s="28"/>
    </row>
    <row r="161" ht="22" customHeight="1" spans="1:24">
      <c r="A161" s="12" t="s">
        <v>36</v>
      </c>
      <c r="B161" s="12"/>
      <c r="C161" s="16"/>
      <c r="D161" s="35"/>
      <c r="E161" s="15"/>
      <c r="F161" s="16"/>
      <c r="G161" s="16"/>
      <c r="H161" s="16">
        <f>SUM(H144:H160)</f>
        <v>35.34</v>
      </c>
      <c r="I161" s="15"/>
      <c r="J161" s="15"/>
      <c r="K161" s="16"/>
      <c r="L161" s="16">
        <f>SUM(L144:L160)</f>
        <v>1385.35</v>
      </c>
      <c r="M161" s="15"/>
      <c r="N161" s="15"/>
      <c r="O161" s="16"/>
      <c r="P161" s="16"/>
      <c r="Q161" s="16">
        <f>SUM(Q144:Q160)</f>
        <v>0</v>
      </c>
      <c r="R161" s="15"/>
      <c r="S161" s="15"/>
      <c r="T161" s="16"/>
      <c r="U161" s="16"/>
      <c r="V161" s="16">
        <f>SUM(V144:V160)</f>
        <v>0</v>
      </c>
      <c r="W161" s="16">
        <f>SUM(W144:W160)</f>
        <v>1420.69</v>
      </c>
      <c r="X161" s="28"/>
    </row>
    <row r="162" spans="1:24">
      <c r="J162" s="36"/>
      <c r="K162" s="37"/>
      <c r="P162" s="37" t="s">
        <v>37</v>
      </c>
      <c r="Q162" s="37"/>
    </row>
    <row r="163" ht="27.95" customHeight="1" spans="1:24">
      <c r="A163" s="6" t="s">
        <v>0</v>
      </c>
      <c r="B163" s="6"/>
      <c r="C163" s="6"/>
      <c r="D163" s="7"/>
      <c r="E163" s="7"/>
      <c r="F163" s="6"/>
      <c r="G163" s="6"/>
      <c r="H163" s="6"/>
      <c r="I163" s="7"/>
      <c r="J163" s="7"/>
      <c r="K163" s="6"/>
      <c r="L163" s="6"/>
      <c r="M163" s="7"/>
      <c r="N163" s="7"/>
      <c r="O163" s="6"/>
      <c r="P163" s="6"/>
      <c r="Q163" s="6"/>
      <c r="R163" s="7"/>
      <c r="S163" s="7"/>
      <c r="T163" s="6"/>
      <c r="U163" s="6"/>
      <c r="V163" s="6"/>
      <c r="W163" s="6"/>
      <c r="X163" s="8"/>
    </row>
    <row r="164" ht="18" customHeight="1" spans="1:24">
      <c r="A164" s="12" t="s">
        <v>2</v>
      </c>
      <c r="B164" s="13" t="s">
        <v>3</v>
      </c>
      <c r="C164" s="14" t="s">
        <v>4</v>
      </c>
      <c r="D164" s="15" t="s">
        <v>5</v>
      </c>
      <c r="E164" s="15"/>
      <c r="F164" s="16"/>
      <c r="G164" s="16"/>
      <c r="H164" s="16"/>
      <c r="I164" s="17" t="s">
        <v>6</v>
      </c>
      <c r="J164" s="18"/>
      <c r="K164" s="19"/>
      <c r="L164" s="20"/>
      <c r="M164" s="17" t="s">
        <v>7</v>
      </c>
      <c r="N164" s="18"/>
      <c r="O164" s="19"/>
      <c r="P164" s="19"/>
      <c r="Q164" s="20"/>
      <c r="R164" s="15" t="s">
        <v>8</v>
      </c>
      <c r="S164" s="15"/>
      <c r="T164" s="16"/>
      <c r="U164" s="16"/>
      <c r="V164" s="16"/>
      <c r="W164" s="14" t="s">
        <v>9</v>
      </c>
      <c r="X164" s="21"/>
    </row>
    <row r="165" ht="21" customHeight="1" spans="1:24">
      <c r="A165" s="12"/>
      <c r="B165" s="22"/>
      <c r="C165" s="23"/>
      <c r="D165" s="24" t="s">
        <v>10</v>
      </c>
      <c r="E165" s="24" t="s">
        <v>11</v>
      </c>
      <c r="F165" s="14" t="s">
        <v>12</v>
      </c>
      <c r="G165" s="14" t="s">
        <v>13</v>
      </c>
      <c r="H165" s="14" t="s">
        <v>14</v>
      </c>
      <c r="I165" s="24" t="s">
        <v>10</v>
      </c>
      <c r="J165" s="24" t="s">
        <v>11</v>
      </c>
      <c r="K165" s="14" t="s">
        <v>12</v>
      </c>
      <c r="L165" s="14" t="s">
        <v>16</v>
      </c>
      <c r="M165" s="24" t="s">
        <v>22</v>
      </c>
      <c r="N165" s="24" t="s">
        <v>18</v>
      </c>
      <c r="O165" s="14" t="s">
        <v>19</v>
      </c>
      <c r="P165" s="14" t="s">
        <v>20</v>
      </c>
      <c r="Q165" s="14" t="s">
        <v>21</v>
      </c>
      <c r="R165" s="24" t="s">
        <v>22</v>
      </c>
      <c r="S165" s="24" t="s">
        <v>18</v>
      </c>
      <c r="T165" s="14" t="s">
        <v>19</v>
      </c>
      <c r="U165" s="14" t="s">
        <v>20</v>
      </c>
      <c r="V165" s="14" t="s">
        <v>21</v>
      </c>
      <c r="W165" s="23"/>
      <c r="X165" s="21"/>
    </row>
    <row r="166" ht="37" customHeight="1" spans="1:24">
      <c r="A166" s="26"/>
      <c r="B166" s="22"/>
      <c r="C166" s="23"/>
      <c r="D166" s="27"/>
      <c r="E166" s="27"/>
      <c r="F166" s="23"/>
      <c r="G166" s="23"/>
      <c r="H166" s="23"/>
      <c r="I166" s="27"/>
      <c r="J166" s="27"/>
      <c r="K166" s="23"/>
      <c r="L166" s="23"/>
      <c r="M166" s="27"/>
      <c r="N166" s="27"/>
      <c r="O166" s="23"/>
      <c r="P166" s="23"/>
      <c r="Q166" s="23"/>
      <c r="R166" s="27"/>
      <c r="S166" s="27"/>
      <c r="T166" s="23"/>
      <c r="U166" s="23"/>
      <c r="V166" s="23"/>
      <c r="W166" s="23"/>
      <c r="X166" s="21"/>
    </row>
    <row r="167" ht="22" customHeight="1" spans="1:24">
      <c r="A167" s="15">
        <v>518</v>
      </c>
      <c r="B167" s="15">
        <v>4</v>
      </c>
      <c r="C167" s="16">
        <v>1</v>
      </c>
      <c r="D167" s="15">
        <v>4288</v>
      </c>
      <c r="E167" s="15">
        <v>4288</v>
      </c>
      <c r="F167" s="16">
        <f t="shared" ref="F167:F183" si="84">SUM(E167-D167)</f>
        <v>0</v>
      </c>
      <c r="G167" s="16">
        <f t="shared" ref="G167:G183" si="85">MAX(F167-8*B167*C167,0)</f>
        <v>0</v>
      </c>
      <c r="H167" s="16">
        <f t="shared" ref="H167:H183" si="86">ROUND(G167*0.667,2)</f>
        <v>0</v>
      </c>
      <c r="I167" s="15">
        <v>6593</v>
      </c>
      <c r="J167" s="15">
        <v>6593</v>
      </c>
      <c r="K167" s="16">
        <f t="shared" ref="K167:K183" si="87">J167-I167</f>
        <v>0</v>
      </c>
      <c r="L167" s="16">
        <f t="shared" ref="L167:L183" si="88">ROUND(K167*0.667,2)</f>
        <v>0</v>
      </c>
      <c r="M167" s="15">
        <v>635</v>
      </c>
      <c r="N167" s="15">
        <v>635</v>
      </c>
      <c r="O167" s="16">
        <f t="shared" ref="O167:O183" si="89">N167-M167</f>
        <v>0</v>
      </c>
      <c r="P167" s="16">
        <f t="shared" ref="P167:P183" si="90">MAX(O167-4*B167*C167,0)</f>
        <v>0</v>
      </c>
      <c r="Q167" s="16">
        <f t="shared" ref="Q167:Q183" si="91">ROUND(P167*2.83,2)</f>
        <v>0</v>
      </c>
      <c r="R167" s="15">
        <v>233</v>
      </c>
      <c r="S167" s="15">
        <v>233</v>
      </c>
      <c r="T167" s="16">
        <f t="shared" ref="T167:T183" si="92">S167-R167</f>
        <v>0</v>
      </c>
      <c r="U167" s="16">
        <f t="shared" ref="U167:U183" si="93">MAX(T167-1.6*B167*C167,0)</f>
        <v>0</v>
      </c>
      <c r="V167" s="16">
        <f t="shared" ref="V167:V183" si="94">ROUND(U167*25,2)</f>
        <v>0</v>
      </c>
      <c r="W167" s="16">
        <f t="shared" ref="W167:W183" si="95">H167+L167+Q167+V167</f>
        <v>0</v>
      </c>
      <c r="X167" s="28"/>
    </row>
    <row r="168" ht="22" customHeight="1" spans="1:24">
      <c r="A168" s="15">
        <v>519</v>
      </c>
      <c r="B168" s="15">
        <v>4</v>
      </c>
      <c r="C168" s="16">
        <v>1</v>
      </c>
      <c r="D168" s="15">
        <v>5696</v>
      </c>
      <c r="E168" s="15">
        <v>5749</v>
      </c>
      <c r="F168" s="16">
        <f t="shared" si="84"/>
        <v>53</v>
      </c>
      <c r="G168" s="16">
        <f t="shared" si="85"/>
        <v>21</v>
      </c>
      <c r="H168" s="16">
        <f t="shared" si="86"/>
        <v>14.01</v>
      </c>
      <c r="I168" s="15">
        <v>4622</v>
      </c>
      <c r="J168" s="15">
        <v>4796</v>
      </c>
      <c r="K168" s="16">
        <f t="shared" si="87"/>
        <v>174</v>
      </c>
      <c r="L168" s="16">
        <f t="shared" si="88"/>
        <v>116.06</v>
      </c>
      <c r="M168" s="15">
        <v>691</v>
      </c>
      <c r="N168" s="15">
        <v>702</v>
      </c>
      <c r="O168" s="16">
        <f t="shared" si="89"/>
        <v>11</v>
      </c>
      <c r="P168" s="16">
        <f t="shared" si="90"/>
        <v>0</v>
      </c>
      <c r="Q168" s="16">
        <f t="shared" si="91"/>
        <v>0</v>
      </c>
      <c r="R168" s="15">
        <v>156.4</v>
      </c>
      <c r="S168" s="15">
        <v>158.7</v>
      </c>
      <c r="T168" s="16">
        <f t="shared" si="92"/>
        <v>2.29999999999998</v>
      </c>
      <c r="U168" s="16">
        <f t="shared" si="93"/>
        <v>0</v>
      </c>
      <c r="V168" s="16">
        <f t="shared" si="94"/>
        <v>0</v>
      </c>
      <c r="W168" s="16">
        <f t="shared" si="95"/>
        <v>130.07</v>
      </c>
      <c r="X168" s="28"/>
    </row>
    <row r="169" ht="22" customHeight="1" spans="1:24">
      <c r="A169" s="15">
        <v>520</v>
      </c>
      <c r="B169" s="15">
        <v>4</v>
      </c>
      <c r="C169" s="16">
        <v>1</v>
      </c>
      <c r="D169" s="15">
        <v>4007</v>
      </c>
      <c r="E169" s="15">
        <v>4049</v>
      </c>
      <c r="F169" s="16">
        <f t="shared" si="84"/>
        <v>42</v>
      </c>
      <c r="G169" s="16">
        <f t="shared" si="85"/>
        <v>10</v>
      </c>
      <c r="H169" s="16">
        <f t="shared" si="86"/>
        <v>6.67</v>
      </c>
      <c r="I169" s="15">
        <v>6037</v>
      </c>
      <c r="J169" s="15">
        <v>6271</v>
      </c>
      <c r="K169" s="16">
        <f t="shared" si="87"/>
        <v>234</v>
      </c>
      <c r="L169" s="16">
        <f t="shared" si="88"/>
        <v>156.08</v>
      </c>
      <c r="M169" s="15">
        <v>502</v>
      </c>
      <c r="N169" s="15">
        <v>513</v>
      </c>
      <c r="O169" s="16">
        <f t="shared" si="89"/>
        <v>11</v>
      </c>
      <c r="P169" s="16">
        <f t="shared" si="90"/>
        <v>0</v>
      </c>
      <c r="Q169" s="16">
        <f t="shared" si="91"/>
        <v>0</v>
      </c>
      <c r="R169" s="15">
        <v>228</v>
      </c>
      <c r="S169" s="15">
        <v>231.5</v>
      </c>
      <c r="T169" s="16">
        <f t="shared" si="92"/>
        <v>3.5</v>
      </c>
      <c r="U169" s="16">
        <f t="shared" si="93"/>
        <v>0</v>
      </c>
      <c r="V169" s="16">
        <f t="shared" si="94"/>
        <v>0</v>
      </c>
      <c r="W169" s="16">
        <f t="shared" si="95"/>
        <v>162.75</v>
      </c>
      <c r="X169" s="28"/>
    </row>
    <row r="170" ht="22" customHeight="1" spans="1:24">
      <c r="A170" s="15">
        <v>521</v>
      </c>
      <c r="B170" s="15">
        <v>4</v>
      </c>
      <c r="C170" s="16">
        <v>1</v>
      </c>
      <c r="D170" s="15">
        <v>4530</v>
      </c>
      <c r="E170" s="15">
        <v>4575</v>
      </c>
      <c r="F170" s="16">
        <f t="shared" si="84"/>
        <v>45</v>
      </c>
      <c r="G170" s="16">
        <f t="shared" si="85"/>
        <v>13</v>
      </c>
      <c r="H170" s="16">
        <f t="shared" si="86"/>
        <v>8.67</v>
      </c>
      <c r="I170" s="15">
        <v>3899</v>
      </c>
      <c r="J170" s="15">
        <v>4110</v>
      </c>
      <c r="K170" s="16">
        <f t="shared" si="87"/>
        <v>211</v>
      </c>
      <c r="L170" s="16">
        <f t="shared" si="88"/>
        <v>140.74</v>
      </c>
      <c r="M170" s="15">
        <v>524</v>
      </c>
      <c r="N170" s="15">
        <v>532</v>
      </c>
      <c r="O170" s="16">
        <f t="shared" si="89"/>
        <v>8</v>
      </c>
      <c r="P170" s="16">
        <f t="shared" si="90"/>
        <v>0</v>
      </c>
      <c r="Q170" s="16">
        <f t="shared" si="91"/>
        <v>0</v>
      </c>
      <c r="R170" s="15">
        <v>232.3</v>
      </c>
      <c r="S170" s="15">
        <v>235.6</v>
      </c>
      <c r="T170" s="16">
        <f t="shared" si="92"/>
        <v>3.29999999999998</v>
      </c>
      <c r="U170" s="16">
        <f t="shared" si="93"/>
        <v>0</v>
      </c>
      <c r="V170" s="16">
        <f t="shared" si="94"/>
        <v>0</v>
      </c>
      <c r="W170" s="16">
        <f t="shared" si="95"/>
        <v>149.41</v>
      </c>
      <c r="X170" s="28"/>
    </row>
    <row r="171" ht="22" customHeight="1" spans="1:24">
      <c r="A171" s="15">
        <v>522</v>
      </c>
      <c r="B171" s="15">
        <v>4</v>
      </c>
      <c r="C171" s="16">
        <v>1</v>
      </c>
      <c r="D171" s="15">
        <v>4599</v>
      </c>
      <c r="E171" s="15">
        <v>4655</v>
      </c>
      <c r="F171" s="16">
        <f t="shared" si="84"/>
        <v>56</v>
      </c>
      <c r="G171" s="16">
        <f t="shared" si="85"/>
        <v>24</v>
      </c>
      <c r="H171" s="16">
        <f t="shared" si="86"/>
        <v>16.01</v>
      </c>
      <c r="I171" s="15">
        <v>8372</v>
      </c>
      <c r="J171" s="15">
        <v>8770</v>
      </c>
      <c r="K171" s="16">
        <f t="shared" si="87"/>
        <v>398</v>
      </c>
      <c r="L171" s="16">
        <f t="shared" si="88"/>
        <v>265.47</v>
      </c>
      <c r="M171" s="15">
        <v>565</v>
      </c>
      <c r="N171" s="15">
        <v>570</v>
      </c>
      <c r="O171" s="16">
        <f t="shared" si="89"/>
        <v>5</v>
      </c>
      <c r="P171" s="16">
        <f t="shared" si="90"/>
        <v>0</v>
      </c>
      <c r="Q171" s="16">
        <f t="shared" si="91"/>
        <v>0</v>
      </c>
      <c r="R171" s="15">
        <v>241</v>
      </c>
      <c r="S171" s="15">
        <v>243.5</v>
      </c>
      <c r="T171" s="16">
        <f t="shared" si="92"/>
        <v>2.5</v>
      </c>
      <c r="U171" s="16">
        <f t="shared" si="93"/>
        <v>0</v>
      </c>
      <c r="V171" s="16">
        <f t="shared" si="94"/>
        <v>0</v>
      </c>
      <c r="W171" s="16">
        <f t="shared" si="95"/>
        <v>281.48</v>
      </c>
      <c r="X171" s="28"/>
    </row>
    <row r="172" ht="22" customHeight="1" spans="1:24">
      <c r="A172" s="15">
        <v>523</v>
      </c>
      <c r="B172" s="15">
        <v>4</v>
      </c>
      <c r="C172" s="16">
        <v>1</v>
      </c>
      <c r="D172" s="15">
        <v>6995</v>
      </c>
      <c r="E172" s="15">
        <v>7053</v>
      </c>
      <c r="F172" s="16">
        <f t="shared" si="84"/>
        <v>58</v>
      </c>
      <c r="G172" s="16">
        <f t="shared" si="85"/>
        <v>26</v>
      </c>
      <c r="H172" s="16">
        <f t="shared" si="86"/>
        <v>17.34</v>
      </c>
      <c r="I172" s="15">
        <v>4558</v>
      </c>
      <c r="J172" s="15">
        <v>4707</v>
      </c>
      <c r="K172" s="16">
        <f t="shared" si="87"/>
        <v>149</v>
      </c>
      <c r="L172" s="16">
        <f t="shared" si="88"/>
        <v>99.38</v>
      </c>
      <c r="M172" s="15">
        <v>250</v>
      </c>
      <c r="N172" s="15">
        <v>263</v>
      </c>
      <c r="O172" s="16">
        <f t="shared" si="89"/>
        <v>13</v>
      </c>
      <c r="P172" s="16">
        <f t="shared" si="90"/>
        <v>0</v>
      </c>
      <c r="Q172" s="16">
        <f t="shared" si="91"/>
        <v>0</v>
      </c>
      <c r="R172" s="15">
        <v>229.6</v>
      </c>
      <c r="S172" s="15">
        <v>234.4</v>
      </c>
      <c r="T172" s="16">
        <f t="shared" si="92"/>
        <v>4.80000000000001</v>
      </c>
      <c r="U172" s="16">
        <f t="shared" si="93"/>
        <v>0</v>
      </c>
      <c r="V172" s="16">
        <f t="shared" si="94"/>
        <v>0</v>
      </c>
      <c r="W172" s="16">
        <f t="shared" si="95"/>
        <v>116.72</v>
      </c>
      <c r="X172" s="28"/>
    </row>
    <row r="173" ht="22" customHeight="1" spans="1:24">
      <c r="A173" s="15">
        <v>524</v>
      </c>
      <c r="B173" s="15">
        <v>3</v>
      </c>
      <c r="C173" s="16">
        <v>1</v>
      </c>
      <c r="D173" s="15">
        <v>5225</v>
      </c>
      <c r="E173" s="15">
        <v>5257</v>
      </c>
      <c r="F173" s="16">
        <f t="shared" si="84"/>
        <v>32</v>
      </c>
      <c r="G173" s="16">
        <f t="shared" si="85"/>
        <v>8</v>
      </c>
      <c r="H173" s="16">
        <f t="shared" si="86"/>
        <v>5.34</v>
      </c>
      <c r="I173" s="15">
        <v>4627</v>
      </c>
      <c r="J173" s="15">
        <v>4739</v>
      </c>
      <c r="K173" s="16">
        <f t="shared" si="87"/>
        <v>112</v>
      </c>
      <c r="L173" s="16">
        <f t="shared" si="88"/>
        <v>74.7</v>
      </c>
      <c r="M173" s="15">
        <v>660</v>
      </c>
      <c r="N173" s="15">
        <v>667</v>
      </c>
      <c r="O173" s="16">
        <f t="shared" si="89"/>
        <v>7</v>
      </c>
      <c r="P173" s="16">
        <f t="shared" si="90"/>
        <v>0</v>
      </c>
      <c r="Q173" s="16">
        <f t="shared" si="91"/>
        <v>0</v>
      </c>
      <c r="R173" s="15">
        <v>245.2</v>
      </c>
      <c r="S173" s="15">
        <v>247.7</v>
      </c>
      <c r="T173" s="16">
        <f t="shared" si="92"/>
        <v>2.5</v>
      </c>
      <c r="U173" s="16">
        <f t="shared" si="93"/>
        <v>0</v>
      </c>
      <c r="V173" s="16">
        <f t="shared" si="94"/>
        <v>0</v>
      </c>
      <c r="W173" s="16">
        <f t="shared" si="95"/>
        <v>80.04</v>
      </c>
      <c r="X173" s="28"/>
    </row>
    <row r="174" ht="22" customHeight="1" spans="1:24">
      <c r="A174" s="15">
        <v>525</v>
      </c>
      <c r="B174" s="15">
        <v>4</v>
      </c>
      <c r="C174" s="16">
        <v>1</v>
      </c>
      <c r="D174" s="15">
        <v>7858</v>
      </c>
      <c r="E174" s="15">
        <v>7904</v>
      </c>
      <c r="F174" s="16">
        <f t="shared" si="84"/>
        <v>46</v>
      </c>
      <c r="G174" s="16">
        <f t="shared" si="85"/>
        <v>14</v>
      </c>
      <c r="H174" s="16">
        <f t="shared" si="86"/>
        <v>9.34</v>
      </c>
      <c r="I174" s="15">
        <v>6550</v>
      </c>
      <c r="J174" s="15">
        <v>6774</v>
      </c>
      <c r="K174" s="16">
        <f t="shared" si="87"/>
        <v>224</v>
      </c>
      <c r="L174" s="16">
        <f t="shared" si="88"/>
        <v>149.41</v>
      </c>
      <c r="M174" s="15">
        <v>575</v>
      </c>
      <c r="N174" s="15">
        <v>584</v>
      </c>
      <c r="O174" s="16">
        <f t="shared" si="89"/>
        <v>9</v>
      </c>
      <c r="P174" s="16">
        <f t="shared" si="90"/>
        <v>0</v>
      </c>
      <c r="Q174" s="16">
        <f t="shared" si="91"/>
        <v>0</v>
      </c>
      <c r="R174" s="15">
        <v>254.1</v>
      </c>
      <c r="S174" s="15">
        <v>257</v>
      </c>
      <c r="T174" s="16">
        <f t="shared" si="92"/>
        <v>2.90000000000001</v>
      </c>
      <c r="U174" s="16">
        <f t="shared" si="93"/>
        <v>0</v>
      </c>
      <c r="V174" s="16">
        <f t="shared" si="94"/>
        <v>0</v>
      </c>
      <c r="W174" s="16">
        <f t="shared" si="95"/>
        <v>158.75</v>
      </c>
      <c r="X174" s="28"/>
    </row>
    <row r="175" ht="22" customHeight="1" spans="1:24">
      <c r="A175" s="15">
        <v>526</v>
      </c>
      <c r="B175" s="15">
        <v>4</v>
      </c>
      <c r="C175" s="16">
        <v>1</v>
      </c>
      <c r="D175" s="15">
        <v>6355</v>
      </c>
      <c r="E175" s="15">
        <v>6374</v>
      </c>
      <c r="F175" s="16">
        <f t="shared" si="84"/>
        <v>19</v>
      </c>
      <c r="G175" s="16">
        <f t="shared" si="85"/>
        <v>0</v>
      </c>
      <c r="H175" s="16">
        <f t="shared" si="86"/>
        <v>0</v>
      </c>
      <c r="I175" s="15">
        <v>5854</v>
      </c>
      <c r="J175" s="15">
        <v>6089</v>
      </c>
      <c r="K175" s="16">
        <f t="shared" si="87"/>
        <v>235</v>
      </c>
      <c r="L175" s="16">
        <f t="shared" si="88"/>
        <v>156.75</v>
      </c>
      <c r="M175" s="15">
        <v>580</v>
      </c>
      <c r="N175" s="15">
        <v>587</v>
      </c>
      <c r="O175" s="16">
        <f t="shared" si="89"/>
        <v>7</v>
      </c>
      <c r="P175" s="16">
        <f t="shared" si="90"/>
        <v>0</v>
      </c>
      <c r="Q175" s="16">
        <f t="shared" si="91"/>
        <v>0</v>
      </c>
      <c r="R175" s="15">
        <v>164.4</v>
      </c>
      <c r="S175" s="15">
        <v>167.3</v>
      </c>
      <c r="T175" s="16">
        <f t="shared" si="92"/>
        <v>2.90000000000001</v>
      </c>
      <c r="U175" s="16">
        <f t="shared" si="93"/>
        <v>0</v>
      </c>
      <c r="V175" s="16">
        <f t="shared" si="94"/>
        <v>0</v>
      </c>
      <c r="W175" s="16">
        <f t="shared" si="95"/>
        <v>156.75</v>
      </c>
      <c r="X175" s="28"/>
    </row>
    <row r="176" ht="22" customHeight="1" spans="1:24">
      <c r="A176" s="15">
        <v>527</v>
      </c>
      <c r="B176" s="15">
        <v>4</v>
      </c>
      <c r="C176" s="16">
        <v>1</v>
      </c>
      <c r="D176" s="15">
        <v>5417</v>
      </c>
      <c r="E176" s="15">
        <v>5444</v>
      </c>
      <c r="F176" s="16">
        <f t="shared" si="84"/>
        <v>27</v>
      </c>
      <c r="G176" s="16">
        <f t="shared" si="85"/>
        <v>0</v>
      </c>
      <c r="H176" s="16">
        <f t="shared" si="86"/>
        <v>0</v>
      </c>
      <c r="I176" s="15">
        <v>3881</v>
      </c>
      <c r="J176" s="15">
        <v>4040</v>
      </c>
      <c r="K176" s="16">
        <f t="shared" si="87"/>
        <v>159</v>
      </c>
      <c r="L176" s="16">
        <f t="shared" si="88"/>
        <v>106.05</v>
      </c>
      <c r="M176" s="15">
        <v>524</v>
      </c>
      <c r="N176" s="15">
        <v>529</v>
      </c>
      <c r="O176" s="16">
        <f t="shared" si="89"/>
        <v>5</v>
      </c>
      <c r="P176" s="16">
        <f t="shared" si="90"/>
        <v>0</v>
      </c>
      <c r="Q176" s="16">
        <f t="shared" si="91"/>
        <v>0</v>
      </c>
      <c r="R176" s="15">
        <v>178.6</v>
      </c>
      <c r="S176" s="15">
        <v>179.5</v>
      </c>
      <c r="T176" s="16">
        <f t="shared" si="92"/>
        <v>0.900000000000006</v>
      </c>
      <c r="U176" s="16">
        <f t="shared" si="93"/>
        <v>0</v>
      </c>
      <c r="V176" s="16">
        <f t="shared" si="94"/>
        <v>0</v>
      </c>
      <c r="W176" s="16">
        <f t="shared" si="95"/>
        <v>106.05</v>
      </c>
      <c r="X176" s="28"/>
    </row>
    <row r="177" ht="22" customHeight="1" spans="1:24">
      <c r="A177" s="15">
        <v>528</v>
      </c>
      <c r="B177" s="15">
        <v>2</v>
      </c>
      <c r="C177" s="16">
        <v>1</v>
      </c>
      <c r="D177" s="15">
        <v>2944</v>
      </c>
      <c r="E177" s="15">
        <v>2955</v>
      </c>
      <c r="F177" s="16">
        <f t="shared" si="84"/>
        <v>11</v>
      </c>
      <c r="G177" s="16">
        <f t="shared" si="85"/>
        <v>0</v>
      </c>
      <c r="H177" s="16">
        <f t="shared" si="86"/>
        <v>0</v>
      </c>
      <c r="I177" s="15">
        <v>5740</v>
      </c>
      <c r="J177" s="15">
        <v>5845</v>
      </c>
      <c r="K177" s="16">
        <f t="shared" si="87"/>
        <v>105</v>
      </c>
      <c r="L177" s="16">
        <f t="shared" si="88"/>
        <v>70.04</v>
      </c>
      <c r="M177" s="15">
        <v>570</v>
      </c>
      <c r="N177" s="15">
        <v>572</v>
      </c>
      <c r="O177" s="16">
        <f t="shared" si="89"/>
        <v>2</v>
      </c>
      <c r="P177" s="16">
        <f t="shared" si="90"/>
        <v>0</v>
      </c>
      <c r="Q177" s="16">
        <f t="shared" si="91"/>
        <v>0</v>
      </c>
      <c r="R177" s="15">
        <v>299.3</v>
      </c>
      <c r="S177" s="15">
        <v>300.5</v>
      </c>
      <c r="T177" s="16">
        <f t="shared" si="92"/>
        <v>1.19999999999999</v>
      </c>
      <c r="U177" s="16">
        <f t="shared" si="93"/>
        <v>0</v>
      </c>
      <c r="V177" s="16">
        <f t="shared" si="94"/>
        <v>0</v>
      </c>
      <c r="W177" s="16">
        <f t="shared" si="95"/>
        <v>70.04</v>
      </c>
      <c r="X177" s="28"/>
    </row>
    <row r="178" ht="22" customHeight="1" spans="1:24">
      <c r="A178" s="15">
        <v>529</v>
      </c>
      <c r="B178" s="15">
        <v>4</v>
      </c>
      <c r="C178" s="16">
        <v>1</v>
      </c>
      <c r="D178" s="15">
        <v>6415</v>
      </c>
      <c r="E178" s="15">
        <v>6459</v>
      </c>
      <c r="F178" s="16">
        <f t="shared" si="84"/>
        <v>44</v>
      </c>
      <c r="G178" s="16">
        <f t="shared" si="85"/>
        <v>12</v>
      </c>
      <c r="H178" s="16">
        <f t="shared" si="86"/>
        <v>8</v>
      </c>
      <c r="I178" s="15">
        <v>6839</v>
      </c>
      <c r="J178" s="15">
        <v>7126</v>
      </c>
      <c r="K178" s="16">
        <f t="shared" si="87"/>
        <v>287</v>
      </c>
      <c r="L178" s="16">
        <f t="shared" si="88"/>
        <v>191.43</v>
      </c>
      <c r="M178" s="15">
        <v>131</v>
      </c>
      <c r="N178" s="15">
        <v>138</v>
      </c>
      <c r="O178" s="16">
        <f t="shared" si="89"/>
        <v>7</v>
      </c>
      <c r="P178" s="16">
        <f t="shared" si="90"/>
        <v>0</v>
      </c>
      <c r="Q178" s="16">
        <f t="shared" si="91"/>
        <v>0</v>
      </c>
      <c r="R178" s="15">
        <v>63</v>
      </c>
      <c r="S178" s="15">
        <v>65.6</v>
      </c>
      <c r="T178" s="16">
        <f t="shared" si="92"/>
        <v>2.59999999999999</v>
      </c>
      <c r="U178" s="16">
        <f t="shared" si="93"/>
        <v>0</v>
      </c>
      <c r="V178" s="16">
        <f t="shared" si="94"/>
        <v>0</v>
      </c>
      <c r="W178" s="16">
        <f t="shared" si="95"/>
        <v>199.43</v>
      </c>
      <c r="X178" s="28"/>
    </row>
    <row r="179" ht="22" customHeight="1" spans="1:24">
      <c r="A179" s="15">
        <v>530</v>
      </c>
      <c r="B179" s="15">
        <v>3</v>
      </c>
      <c r="C179" s="16">
        <v>1</v>
      </c>
      <c r="D179" s="15">
        <v>3083</v>
      </c>
      <c r="E179" s="15">
        <v>3117</v>
      </c>
      <c r="F179" s="16">
        <f t="shared" si="84"/>
        <v>34</v>
      </c>
      <c r="G179" s="16">
        <f t="shared" si="85"/>
        <v>10</v>
      </c>
      <c r="H179" s="16">
        <f t="shared" si="86"/>
        <v>6.67</v>
      </c>
      <c r="I179" s="15">
        <v>5989</v>
      </c>
      <c r="J179" s="15">
        <v>6163</v>
      </c>
      <c r="K179" s="16">
        <f t="shared" si="87"/>
        <v>174</v>
      </c>
      <c r="L179" s="16">
        <f t="shared" si="88"/>
        <v>116.06</v>
      </c>
      <c r="M179" s="15">
        <v>209</v>
      </c>
      <c r="N179" s="15">
        <v>216</v>
      </c>
      <c r="O179" s="16">
        <f t="shared" si="89"/>
        <v>7</v>
      </c>
      <c r="P179" s="16">
        <f t="shared" si="90"/>
        <v>0</v>
      </c>
      <c r="Q179" s="16">
        <f t="shared" si="91"/>
        <v>0</v>
      </c>
      <c r="R179" s="15">
        <v>154.1</v>
      </c>
      <c r="S179" s="15">
        <v>156.5</v>
      </c>
      <c r="T179" s="16">
        <f t="shared" si="92"/>
        <v>2.40000000000001</v>
      </c>
      <c r="U179" s="16">
        <f t="shared" si="93"/>
        <v>0</v>
      </c>
      <c r="V179" s="16">
        <f t="shared" si="94"/>
        <v>0</v>
      </c>
      <c r="W179" s="16">
        <f t="shared" si="95"/>
        <v>122.73</v>
      </c>
      <c r="X179" s="28"/>
    </row>
    <row r="180" ht="22" customHeight="1" spans="1:24">
      <c r="A180" s="15">
        <v>601</v>
      </c>
      <c r="B180" s="15">
        <v>4</v>
      </c>
      <c r="C180" s="16">
        <v>1</v>
      </c>
      <c r="D180" s="15">
        <v>3952</v>
      </c>
      <c r="E180" s="15">
        <v>4000</v>
      </c>
      <c r="F180" s="16">
        <f t="shared" si="84"/>
        <v>48</v>
      </c>
      <c r="G180" s="16">
        <f t="shared" si="85"/>
        <v>16</v>
      </c>
      <c r="H180" s="16">
        <f t="shared" si="86"/>
        <v>10.67</v>
      </c>
      <c r="I180" s="15">
        <v>6398</v>
      </c>
      <c r="J180" s="15">
        <v>6682</v>
      </c>
      <c r="K180" s="16">
        <f t="shared" si="87"/>
        <v>284</v>
      </c>
      <c r="L180" s="16">
        <f t="shared" si="88"/>
        <v>189.43</v>
      </c>
      <c r="M180" s="15">
        <v>451</v>
      </c>
      <c r="N180" s="15">
        <v>460</v>
      </c>
      <c r="O180" s="16">
        <f t="shared" si="89"/>
        <v>9</v>
      </c>
      <c r="P180" s="16">
        <f t="shared" si="90"/>
        <v>0</v>
      </c>
      <c r="Q180" s="16">
        <f t="shared" si="91"/>
        <v>0</v>
      </c>
      <c r="R180" s="15">
        <v>249.9</v>
      </c>
      <c r="S180" s="15">
        <v>252.4</v>
      </c>
      <c r="T180" s="16">
        <f t="shared" si="92"/>
        <v>2.5</v>
      </c>
      <c r="U180" s="16">
        <f t="shared" si="93"/>
        <v>0</v>
      </c>
      <c r="V180" s="16">
        <f t="shared" si="94"/>
        <v>0</v>
      </c>
      <c r="W180" s="16">
        <f t="shared" si="95"/>
        <v>200.1</v>
      </c>
      <c r="X180" s="28"/>
    </row>
    <row r="181" ht="22" customHeight="1" spans="1:24">
      <c r="A181" s="15">
        <v>602</v>
      </c>
      <c r="B181" s="15">
        <v>4</v>
      </c>
      <c r="C181" s="16">
        <v>1</v>
      </c>
      <c r="D181" s="15">
        <v>1792</v>
      </c>
      <c r="E181" s="15">
        <v>1819</v>
      </c>
      <c r="F181" s="16">
        <f t="shared" si="84"/>
        <v>27</v>
      </c>
      <c r="G181" s="16">
        <f t="shared" si="85"/>
        <v>0</v>
      </c>
      <c r="H181" s="16">
        <f t="shared" si="86"/>
        <v>0</v>
      </c>
      <c r="I181" s="15">
        <v>6421</v>
      </c>
      <c r="J181" s="15">
        <v>6608</v>
      </c>
      <c r="K181" s="16">
        <f t="shared" si="87"/>
        <v>187</v>
      </c>
      <c r="L181" s="16">
        <f t="shared" si="88"/>
        <v>124.73</v>
      </c>
      <c r="M181" s="15">
        <v>116</v>
      </c>
      <c r="N181" s="15">
        <v>123</v>
      </c>
      <c r="O181" s="16">
        <f t="shared" si="89"/>
        <v>7</v>
      </c>
      <c r="P181" s="16">
        <f t="shared" si="90"/>
        <v>0</v>
      </c>
      <c r="Q181" s="16">
        <f t="shared" si="91"/>
        <v>0</v>
      </c>
      <c r="R181" s="15">
        <v>65</v>
      </c>
      <c r="S181" s="15">
        <v>67</v>
      </c>
      <c r="T181" s="16">
        <f t="shared" si="92"/>
        <v>2</v>
      </c>
      <c r="U181" s="16">
        <f t="shared" si="93"/>
        <v>0</v>
      </c>
      <c r="V181" s="16">
        <f t="shared" si="94"/>
        <v>0</v>
      </c>
      <c r="W181" s="16">
        <f t="shared" si="95"/>
        <v>124.73</v>
      </c>
      <c r="X181" s="28"/>
    </row>
    <row r="182" ht="22" customHeight="1" spans="1:24">
      <c r="A182" s="15">
        <v>603</v>
      </c>
      <c r="B182" s="15">
        <v>4</v>
      </c>
      <c r="C182" s="16">
        <v>1</v>
      </c>
      <c r="D182" s="15">
        <v>4913</v>
      </c>
      <c r="E182" s="15">
        <v>4978</v>
      </c>
      <c r="F182" s="16">
        <f t="shared" si="84"/>
        <v>65</v>
      </c>
      <c r="G182" s="16">
        <f t="shared" si="85"/>
        <v>33</v>
      </c>
      <c r="H182" s="16">
        <f t="shared" si="86"/>
        <v>22.01</v>
      </c>
      <c r="I182" s="15">
        <v>6576</v>
      </c>
      <c r="J182" s="15">
        <v>6904</v>
      </c>
      <c r="K182" s="16">
        <f t="shared" si="87"/>
        <v>328</v>
      </c>
      <c r="L182" s="16">
        <f t="shared" si="88"/>
        <v>218.78</v>
      </c>
      <c r="M182" s="15">
        <v>393</v>
      </c>
      <c r="N182" s="15">
        <v>402</v>
      </c>
      <c r="O182" s="16">
        <f t="shared" si="89"/>
        <v>9</v>
      </c>
      <c r="P182" s="16">
        <f t="shared" si="90"/>
        <v>0</v>
      </c>
      <c r="Q182" s="16">
        <f t="shared" si="91"/>
        <v>0</v>
      </c>
      <c r="R182" s="15">
        <v>176.7</v>
      </c>
      <c r="S182" s="15">
        <v>180.7</v>
      </c>
      <c r="T182" s="16">
        <f t="shared" si="92"/>
        <v>4</v>
      </c>
      <c r="U182" s="16">
        <f t="shared" si="93"/>
        <v>0</v>
      </c>
      <c r="V182" s="16">
        <f t="shared" si="94"/>
        <v>0</v>
      </c>
      <c r="W182" s="16">
        <f t="shared" si="95"/>
        <v>240.79</v>
      </c>
      <c r="X182" s="28"/>
    </row>
    <row r="183" ht="22" customHeight="1" spans="1:24">
      <c r="A183" s="15">
        <v>604</v>
      </c>
      <c r="B183" s="15">
        <v>4</v>
      </c>
      <c r="C183" s="16">
        <v>1</v>
      </c>
      <c r="D183" s="15">
        <v>1994</v>
      </c>
      <c r="E183" s="15">
        <v>2028</v>
      </c>
      <c r="F183" s="16">
        <f t="shared" si="84"/>
        <v>34</v>
      </c>
      <c r="G183" s="16">
        <f t="shared" si="85"/>
        <v>2</v>
      </c>
      <c r="H183" s="16">
        <f t="shared" si="86"/>
        <v>1.33</v>
      </c>
      <c r="I183" s="15">
        <v>5103</v>
      </c>
      <c r="J183" s="15">
        <v>5267</v>
      </c>
      <c r="K183" s="16">
        <f t="shared" si="87"/>
        <v>164</v>
      </c>
      <c r="L183" s="16">
        <f t="shared" si="88"/>
        <v>109.39</v>
      </c>
      <c r="M183" s="15">
        <v>550</v>
      </c>
      <c r="N183" s="15">
        <v>557</v>
      </c>
      <c r="O183" s="16">
        <f t="shared" si="89"/>
        <v>7</v>
      </c>
      <c r="P183" s="16">
        <f t="shared" si="90"/>
        <v>0</v>
      </c>
      <c r="Q183" s="16">
        <f t="shared" si="91"/>
        <v>0</v>
      </c>
      <c r="R183" s="15">
        <v>175.2</v>
      </c>
      <c r="S183" s="15">
        <v>177.6</v>
      </c>
      <c r="T183" s="16">
        <f t="shared" si="92"/>
        <v>2.40000000000001</v>
      </c>
      <c r="U183" s="16">
        <f t="shared" si="93"/>
        <v>0</v>
      </c>
      <c r="V183" s="16">
        <f t="shared" si="94"/>
        <v>0</v>
      </c>
      <c r="W183" s="16">
        <f t="shared" si="95"/>
        <v>110.72</v>
      </c>
      <c r="X183" s="28"/>
    </row>
    <row r="184" ht="22" customHeight="1" spans="1:24">
      <c r="A184" s="12" t="s">
        <v>36</v>
      </c>
      <c r="B184" s="12"/>
      <c r="C184" s="16"/>
      <c r="D184" s="35"/>
      <c r="E184" s="15"/>
      <c r="F184" s="16"/>
      <c r="G184" s="16"/>
      <c r="H184" s="16">
        <f>SUM(H167:H183)</f>
        <v>126.06</v>
      </c>
      <c r="I184" s="15"/>
      <c r="J184" s="15"/>
      <c r="K184" s="16"/>
      <c r="L184" s="16">
        <f>SUM(L167:L183)</f>
        <v>2284.5</v>
      </c>
      <c r="M184" s="15"/>
      <c r="N184" s="15"/>
      <c r="O184" s="16"/>
      <c r="P184" s="16"/>
      <c r="Q184" s="16">
        <f>SUM(Q167:Q183)</f>
        <v>0</v>
      </c>
      <c r="R184" s="15"/>
      <c r="S184" s="15"/>
      <c r="T184" s="16"/>
      <c r="U184" s="16"/>
      <c r="V184" s="16">
        <f>SUM(V167:V183)</f>
        <v>0</v>
      </c>
      <c r="W184" s="16">
        <f>SUM(W167:W183)</f>
        <v>2410.56</v>
      </c>
      <c r="X184" s="28"/>
    </row>
    <row r="185" spans="1:24">
      <c r="J185" s="36"/>
      <c r="K185" s="37"/>
      <c r="P185" s="37" t="s">
        <v>37</v>
      </c>
      <c r="Q185" s="37"/>
    </row>
    <row r="186" ht="27.95" customHeight="1" spans="1:24">
      <c r="A186" s="6" t="s">
        <v>0</v>
      </c>
      <c r="B186" s="6"/>
      <c r="C186" s="6"/>
      <c r="D186" s="7"/>
      <c r="E186" s="7"/>
      <c r="F186" s="6"/>
      <c r="G186" s="6"/>
      <c r="H186" s="6"/>
      <c r="I186" s="7"/>
      <c r="J186" s="7"/>
      <c r="K186" s="6"/>
      <c r="L186" s="6"/>
      <c r="M186" s="7"/>
      <c r="N186" s="7"/>
      <c r="O186" s="6"/>
      <c r="P186" s="6"/>
      <c r="Q186" s="6"/>
      <c r="R186" s="7"/>
      <c r="S186" s="7"/>
      <c r="T186" s="6"/>
      <c r="U186" s="6"/>
      <c r="V186" s="6"/>
      <c r="W186" s="6"/>
      <c r="X186" s="8"/>
    </row>
    <row r="187" ht="18" customHeight="1" spans="1:24">
      <c r="A187" s="12" t="s">
        <v>2</v>
      </c>
      <c r="B187" s="13" t="s">
        <v>3</v>
      </c>
      <c r="C187" s="14" t="s">
        <v>4</v>
      </c>
      <c r="D187" s="15" t="s">
        <v>5</v>
      </c>
      <c r="E187" s="15"/>
      <c r="F187" s="16"/>
      <c r="G187" s="16"/>
      <c r="H187" s="16"/>
      <c r="I187" s="17" t="s">
        <v>6</v>
      </c>
      <c r="J187" s="18"/>
      <c r="K187" s="19"/>
      <c r="L187" s="20"/>
      <c r="M187" s="17" t="s">
        <v>7</v>
      </c>
      <c r="N187" s="18"/>
      <c r="O187" s="19"/>
      <c r="P187" s="19"/>
      <c r="Q187" s="20"/>
      <c r="R187" s="15" t="s">
        <v>8</v>
      </c>
      <c r="S187" s="15"/>
      <c r="T187" s="16"/>
      <c r="U187" s="16"/>
      <c r="V187" s="16"/>
      <c r="W187" s="14" t="s">
        <v>9</v>
      </c>
      <c r="X187" s="21"/>
    </row>
    <row r="188" ht="21" customHeight="1" spans="1:24">
      <c r="A188" s="12"/>
      <c r="B188" s="22"/>
      <c r="C188" s="23"/>
      <c r="D188" s="24" t="s">
        <v>10</v>
      </c>
      <c r="E188" s="24" t="s">
        <v>11</v>
      </c>
      <c r="F188" s="14" t="s">
        <v>12</v>
      </c>
      <c r="G188" s="14" t="s">
        <v>13</v>
      </c>
      <c r="H188" s="14" t="s">
        <v>14</v>
      </c>
      <c r="I188" s="24" t="s">
        <v>10</v>
      </c>
      <c r="J188" s="24" t="s">
        <v>11</v>
      </c>
      <c r="K188" s="14" t="s">
        <v>12</v>
      </c>
      <c r="L188" s="14" t="s">
        <v>16</v>
      </c>
      <c r="M188" s="24" t="s">
        <v>22</v>
      </c>
      <c r="N188" s="24" t="s">
        <v>18</v>
      </c>
      <c r="O188" s="14" t="s">
        <v>19</v>
      </c>
      <c r="P188" s="14" t="s">
        <v>20</v>
      </c>
      <c r="Q188" s="14" t="s">
        <v>21</v>
      </c>
      <c r="R188" s="24" t="s">
        <v>22</v>
      </c>
      <c r="S188" s="24" t="s">
        <v>18</v>
      </c>
      <c r="T188" s="14" t="s">
        <v>19</v>
      </c>
      <c r="U188" s="14" t="s">
        <v>20</v>
      </c>
      <c r="V188" s="14" t="s">
        <v>21</v>
      </c>
      <c r="W188" s="23"/>
      <c r="X188" s="21"/>
    </row>
    <row r="189" ht="37" customHeight="1" spans="1:24">
      <c r="A189" s="26"/>
      <c r="B189" s="22"/>
      <c r="C189" s="23"/>
      <c r="D189" s="27"/>
      <c r="E189" s="27"/>
      <c r="F189" s="23"/>
      <c r="G189" s="23"/>
      <c r="H189" s="23"/>
      <c r="I189" s="27"/>
      <c r="J189" s="27"/>
      <c r="K189" s="23"/>
      <c r="L189" s="23"/>
      <c r="M189" s="27"/>
      <c r="N189" s="27"/>
      <c r="O189" s="23"/>
      <c r="P189" s="23"/>
      <c r="Q189" s="23"/>
      <c r="R189" s="27"/>
      <c r="S189" s="27"/>
      <c r="T189" s="23"/>
      <c r="U189" s="23"/>
      <c r="V189" s="23"/>
      <c r="W189" s="23"/>
      <c r="X189" s="21"/>
    </row>
    <row r="190" ht="22" customHeight="1" spans="1:24">
      <c r="A190" s="15">
        <v>605</v>
      </c>
      <c r="B190" s="15">
        <v>4</v>
      </c>
      <c r="C190" s="16">
        <v>1</v>
      </c>
      <c r="D190" s="15">
        <v>270</v>
      </c>
      <c r="E190" s="15">
        <v>296</v>
      </c>
      <c r="F190" s="16">
        <f t="shared" ref="F190:F206" si="96">SUM(E190-D190)</f>
        <v>26</v>
      </c>
      <c r="G190" s="16">
        <f t="shared" ref="G190:G206" si="97">MAX(F190-8*B190*C190,0)</f>
        <v>0</v>
      </c>
      <c r="H190" s="16">
        <f t="shared" ref="H190:H206" si="98">ROUND(G190*0.667,2)</f>
        <v>0</v>
      </c>
      <c r="I190" s="15">
        <v>4996</v>
      </c>
      <c r="J190" s="15">
        <v>5250</v>
      </c>
      <c r="K190" s="16">
        <f t="shared" ref="K190:K206" si="99">J190-I190</f>
        <v>254</v>
      </c>
      <c r="L190" s="16">
        <f t="shared" ref="L190:L206" si="100">ROUND(K190*0.667,2)</f>
        <v>169.42</v>
      </c>
      <c r="M190" s="15">
        <v>524</v>
      </c>
      <c r="N190" s="15">
        <v>531</v>
      </c>
      <c r="O190" s="16">
        <f t="shared" ref="O190:O206" si="101">N190-M190</f>
        <v>7</v>
      </c>
      <c r="P190" s="16">
        <f t="shared" ref="P190:P206" si="102">MAX(O190-4*B190*C190,0)</f>
        <v>0</v>
      </c>
      <c r="Q190" s="16">
        <f t="shared" ref="Q190:Q206" si="103">ROUND(P190*2.83,2)</f>
        <v>0</v>
      </c>
      <c r="R190" s="15">
        <v>175.1</v>
      </c>
      <c r="S190" s="15">
        <v>178.5</v>
      </c>
      <c r="T190" s="16">
        <f t="shared" ref="T190:T206" si="104">S190-R190</f>
        <v>3.40000000000001</v>
      </c>
      <c r="U190" s="16">
        <f t="shared" ref="U190:U206" si="105">MAX(T190-1.6*B190*C190,0)</f>
        <v>0</v>
      </c>
      <c r="V190" s="16">
        <f t="shared" ref="V190:V206" si="106">ROUND(U190*25,2)</f>
        <v>0</v>
      </c>
      <c r="W190" s="16">
        <f t="shared" ref="W190:W206" si="107">H190+L190+Q190+V190</f>
        <v>169.42</v>
      </c>
      <c r="X190" s="28"/>
    </row>
    <row r="191" ht="22" customHeight="1" spans="1:24">
      <c r="A191" s="15">
        <v>606</v>
      </c>
      <c r="B191" s="15">
        <v>4</v>
      </c>
      <c r="C191" s="16">
        <v>1</v>
      </c>
      <c r="D191" s="15">
        <v>1867</v>
      </c>
      <c r="E191" s="15">
        <v>1899</v>
      </c>
      <c r="F191" s="16">
        <f t="shared" si="96"/>
        <v>32</v>
      </c>
      <c r="G191" s="16">
        <f t="shared" si="97"/>
        <v>0</v>
      </c>
      <c r="H191" s="16">
        <f t="shared" si="98"/>
        <v>0</v>
      </c>
      <c r="I191" s="15">
        <v>5379</v>
      </c>
      <c r="J191" s="15">
        <v>5542</v>
      </c>
      <c r="K191" s="16">
        <f t="shared" si="99"/>
        <v>163</v>
      </c>
      <c r="L191" s="16">
        <f t="shared" si="100"/>
        <v>108.72</v>
      </c>
      <c r="M191" s="15">
        <v>353</v>
      </c>
      <c r="N191" s="15">
        <v>360</v>
      </c>
      <c r="O191" s="16">
        <f t="shared" si="101"/>
        <v>7</v>
      </c>
      <c r="P191" s="16">
        <f t="shared" si="102"/>
        <v>0</v>
      </c>
      <c r="Q191" s="16">
        <f t="shared" si="103"/>
        <v>0</v>
      </c>
      <c r="R191" s="15">
        <v>117.8</v>
      </c>
      <c r="S191" s="15">
        <v>119.1</v>
      </c>
      <c r="T191" s="16">
        <f t="shared" si="104"/>
        <v>1.3</v>
      </c>
      <c r="U191" s="16">
        <f t="shared" si="105"/>
        <v>0</v>
      </c>
      <c r="V191" s="16">
        <f t="shared" si="106"/>
        <v>0</v>
      </c>
      <c r="W191" s="16">
        <f t="shared" si="107"/>
        <v>108.72</v>
      </c>
      <c r="X191" s="28"/>
    </row>
    <row r="192" ht="22" customHeight="1" spans="1:24">
      <c r="A192" s="15">
        <v>607</v>
      </c>
      <c r="B192" s="15">
        <v>4</v>
      </c>
      <c r="C192" s="16">
        <v>1</v>
      </c>
      <c r="D192" s="15">
        <v>2578</v>
      </c>
      <c r="E192" s="15">
        <v>2635</v>
      </c>
      <c r="F192" s="16">
        <f t="shared" si="96"/>
        <v>57</v>
      </c>
      <c r="G192" s="16">
        <f t="shared" si="97"/>
        <v>25</v>
      </c>
      <c r="H192" s="16">
        <f t="shared" si="98"/>
        <v>16.68</v>
      </c>
      <c r="I192" s="15">
        <v>3560</v>
      </c>
      <c r="J192" s="15">
        <v>3780</v>
      </c>
      <c r="K192" s="16">
        <f t="shared" si="99"/>
        <v>220</v>
      </c>
      <c r="L192" s="16">
        <f t="shared" si="100"/>
        <v>146.74</v>
      </c>
      <c r="M192" s="15">
        <v>1257</v>
      </c>
      <c r="N192" s="15">
        <v>1258</v>
      </c>
      <c r="O192" s="16">
        <f t="shared" si="101"/>
        <v>1</v>
      </c>
      <c r="P192" s="16">
        <f t="shared" si="102"/>
        <v>0</v>
      </c>
      <c r="Q192" s="16">
        <f t="shared" si="103"/>
        <v>0</v>
      </c>
      <c r="R192" s="15">
        <v>214.5</v>
      </c>
      <c r="S192" s="15">
        <v>217.4</v>
      </c>
      <c r="T192" s="16">
        <f t="shared" si="104"/>
        <v>2.90000000000001</v>
      </c>
      <c r="U192" s="16">
        <f t="shared" si="105"/>
        <v>0</v>
      </c>
      <c r="V192" s="16">
        <f t="shared" si="106"/>
        <v>0</v>
      </c>
      <c r="W192" s="16">
        <f t="shared" si="107"/>
        <v>163.42</v>
      </c>
      <c r="X192" s="28"/>
    </row>
    <row r="193" ht="22" customHeight="1" spans="1:24">
      <c r="A193" s="15">
        <v>608</v>
      </c>
      <c r="B193" s="15">
        <v>4</v>
      </c>
      <c r="C193" s="16">
        <v>1</v>
      </c>
      <c r="D193" s="15">
        <v>2658</v>
      </c>
      <c r="E193" s="15">
        <v>2686</v>
      </c>
      <c r="F193" s="16">
        <f t="shared" si="96"/>
        <v>28</v>
      </c>
      <c r="G193" s="16">
        <f t="shared" si="97"/>
        <v>0</v>
      </c>
      <c r="H193" s="16">
        <f t="shared" si="98"/>
        <v>0</v>
      </c>
      <c r="I193" s="15">
        <v>4516</v>
      </c>
      <c r="J193" s="15">
        <v>4725</v>
      </c>
      <c r="K193" s="16">
        <f t="shared" si="99"/>
        <v>209</v>
      </c>
      <c r="L193" s="16">
        <f t="shared" si="100"/>
        <v>139.4</v>
      </c>
      <c r="M193" s="15">
        <v>404</v>
      </c>
      <c r="N193" s="15">
        <v>411</v>
      </c>
      <c r="O193" s="16">
        <f t="shared" si="101"/>
        <v>7</v>
      </c>
      <c r="P193" s="16">
        <f t="shared" si="102"/>
        <v>0</v>
      </c>
      <c r="Q193" s="16">
        <f t="shared" si="103"/>
        <v>0</v>
      </c>
      <c r="R193" s="15">
        <v>178</v>
      </c>
      <c r="S193" s="15">
        <v>179.7</v>
      </c>
      <c r="T193" s="16">
        <f t="shared" si="104"/>
        <v>1.69999999999999</v>
      </c>
      <c r="U193" s="16">
        <f t="shared" si="105"/>
        <v>0</v>
      </c>
      <c r="V193" s="16">
        <f t="shared" si="106"/>
        <v>0</v>
      </c>
      <c r="W193" s="16">
        <f t="shared" si="107"/>
        <v>139.4</v>
      </c>
      <c r="X193" s="28"/>
    </row>
    <row r="194" ht="22" customHeight="1" spans="1:24">
      <c r="A194" s="15">
        <v>609</v>
      </c>
      <c r="B194" s="15">
        <v>4</v>
      </c>
      <c r="C194" s="16">
        <v>1</v>
      </c>
      <c r="D194" s="15">
        <v>4670</v>
      </c>
      <c r="E194" s="15">
        <v>4723</v>
      </c>
      <c r="F194" s="16">
        <f t="shared" si="96"/>
        <v>53</v>
      </c>
      <c r="G194" s="16">
        <f t="shared" si="97"/>
        <v>21</v>
      </c>
      <c r="H194" s="16">
        <f t="shared" si="98"/>
        <v>14.01</v>
      </c>
      <c r="I194" s="15">
        <v>5718</v>
      </c>
      <c r="J194" s="15">
        <v>5914</v>
      </c>
      <c r="K194" s="16">
        <f t="shared" si="99"/>
        <v>196</v>
      </c>
      <c r="L194" s="16">
        <f t="shared" si="100"/>
        <v>130.73</v>
      </c>
      <c r="M194" s="15">
        <v>760</v>
      </c>
      <c r="N194" s="15">
        <v>768</v>
      </c>
      <c r="O194" s="16">
        <f t="shared" si="101"/>
        <v>8</v>
      </c>
      <c r="P194" s="16">
        <f t="shared" si="102"/>
        <v>0</v>
      </c>
      <c r="Q194" s="16">
        <f t="shared" si="103"/>
        <v>0</v>
      </c>
      <c r="R194" s="15">
        <v>301</v>
      </c>
      <c r="S194" s="15">
        <v>303.2</v>
      </c>
      <c r="T194" s="16">
        <f t="shared" si="104"/>
        <v>2.19999999999999</v>
      </c>
      <c r="U194" s="16">
        <f t="shared" si="105"/>
        <v>0</v>
      </c>
      <c r="V194" s="16">
        <f t="shared" si="106"/>
        <v>0</v>
      </c>
      <c r="W194" s="16">
        <f t="shared" si="107"/>
        <v>144.74</v>
      </c>
      <c r="X194" s="28"/>
    </row>
    <row r="195" ht="22" customHeight="1" spans="1:24">
      <c r="A195" s="15">
        <v>610</v>
      </c>
      <c r="B195" s="15">
        <v>4</v>
      </c>
      <c r="C195" s="16">
        <v>1</v>
      </c>
      <c r="D195" s="15">
        <v>2150</v>
      </c>
      <c r="E195" s="15">
        <v>2176</v>
      </c>
      <c r="F195" s="16">
        <f t="shared" si="96"/>
        <v>26</v>
      </c>
      <c r="G195" s="16">
        <f t="shared" si="97"/>
        <v>0</v>
      </c>
      <c r="H195" s="16">
        <f t="shared" si="98"/>
        <v>0</v>
      </c>
      <c r="I195" s="15">
        <v>6124</v>
      </c>
      <c r="J195" s="15">
        <v>6395</v>
      </c>
      <c r="K195" s="16">
        <f t="shared" si="99"/>
        <v>271</v>
      </c>
      <c r="L195" s="16">
        <f t="shared" si="100"/>
        <v>180.76</v>
      </c>
      <c r="M195" s="15">
        <v>158</v>
      </c>
      <c r="N195" s="15">
        <v>166</v>
      </c>
      <c r="O195" s="16">
        <f t="shared" si="101"/>
        <v>8</v>
      </c>
      <c r="P195" s="16">
        <f t="shared" si="102"/>
        <v>0</v>
      </c>
      <c r="Q195" s="16">
        <f t="shared" si="103"/>
        <v>0</v>
      </c>
      <c r="R195" s="15">
        <v>145.7</v>
      </c>
      <c r="S195" s="15">
        <v>146.5</v>
      </c>
      <c r="T195" s="16">
        <f t="shared" si="104"/>
        <v>0.800000000000011</v>
      </c>
      <c r="U195" s="16">
        <f t="shared" si="105"/>
        <v>0</v>
      </c>
      <c r="V195" s="16">
        <f t="shared" si="106"/>
        <v>0</v>
      </c>
      <c r="W195" s="16">
        <f t="shared" si="107"/>
        <v>180.76</v>
      </c>
      <c r="X195" s="28"/>
    </row>
    <row r="196" ht="22" customHeight="1" spans="1:24">
      <c r="A196" s="15">
        <v>611</v>
      </c>
      <c r="B196" s="15">
        <v>4</v>
      </c>
      <c r="C196" s="16">
        <v>1</v>
      </c>
      <c r="D196" s="15">
        <v>1367</v>
      </c>
      <c r="E196" s="15">
        <v>1417</v>
      </c>
      <c r="F196" s="16">
        <f t="shared" si="96"/>
        <v>50</v>
      </c>
      <c r="G196" s="16">
        <f t="shared" si="97"/>
        <v>18</v>
      </c>
      <c r="H196" s="16">
        <f t="shared" si="98"/>
        <v>12.01</v>
      </c>
      <c r="I196" s="15">
        <v>5253</v>
      </c>
      <c r="J196" s="15">
        <v>5452</v>
      </c>
      <c r="K196" s="16">
        <f t="shared" si="99"/>
        <v>199</v>
      </c>
      <c r="L196" s="16">
        <f t="shared" si="100"/>
        <v>132.73</v>
      </c>
      <c r="M196" s="15">
        <v>636</v>
      </c>
      <c r="N196" s="15">
        <v>643</v>
      </c>
      <c r="O196" s="16">
        <f t="shared" si="101"/>
        <v>7</v>
      </c>
      <c r="P196" s="16">
        <f t="shared" si="102"/>
        <v>0</v>
      </c>
      <c r="Q196" s="16">
        <f t="shared" si="103"/>
        <v>0</v>
      </c>
      <c r="R196" s="15">
        <v>227</v>
      </c>
      <c r="S196" s="15">
        <v>229.8</v>
      </c>
      <c r="T196" s="16">
        <f t="shared" si="104"/>
        <v>2.80000000000001</v>
      </c>
      <c r="U196" s="16">
        <f t="shared" si="105"/>
        <v>0</v>
      </c>
      <c r="V196" s="16">
        <f t="shared" si="106"/>
        <v>0</v>
      </c>
      <c r="W196" s="16">
        <f t="shared" si="107"/>
        <v>144.74</v>
      </c>
      <c r="X196" s="28"/>
    </row>
    <row r="197" ht="22" customHeight="1" spans="1:24">
      <c r="A197" s="15">
        <v>612</v>
      </c>
      <c r="B197" s="15">
        <v>4</v>
      </c>
      <c r="C197" s="16">
        <v>1</v>
      </c>
      <c r="D197" s="15">
        <v>1318</v>
      </c>
      <c r="E197" s="15">
        <v>1359</v>
      </c>
      <c r="F197" s="16">
        <f t="shared" si="96"/>
        <v>41</v>
      </c>
      <c r="G197" s="16">
        <f t="shared" si="97"/>
        <v>9</v>
      </c>
      <c r="H197" s="16">
        <f t="shared" si="98"/>
        <v>6</v>
      </c>
      <c r="I197" s="15">
        <v>5963</v>
      </c>
      <c r="J197" s="15">
        <v>6057</v>
      </c>
      <c r="K197" s="16">
        <f t="shared" si="99"/>
        <v>94</v>
      </c>
      <c r="L197" s="16">
        <f t="shared" si="100"/>
        <v>62.7</v>
      </c>
      <c r="M197" s="15">
        <v>329</v>
      </c>
      <c r="N197" s="15">
        <v>336</v>
      </c>
      <c r="O197" s="16">
        <f t="shared" si="101"/>
        <v>7</v>
      </c>
      <c r="P197" s="16">
        <f t="shared" si="102"/>
        <v>0</v>
      </c>
      <c r="Q197" s="16">
        <f t="shared" si="103"/>
        <v>0</v>
      </c>
      <c r="R197" s="15">
        <v>189</v>
      </c>
      <c r="S197" s="15">
        <v>191.2</v>
      </c>
      <c r="T197" s="16">
        <f t="shared" si="104"/>
        <v>2.19999999999999</v>
      </c>
      <c r="U197" s="16">
        <f t="shared" si="105"/>
        <v>0</v>
      </c>
      <c r="V197" s="16">
        <f t="shared" si="106"/>
        <v>0</v>
      </c>
      <c r="W197" s="16">
        <f t="shared" si="107"/>
        <v>68.7</v>
      </c>
      <c r="X197" s="28"/>
    </row>
    <row r="198" s="1" customFormat="1" ht="22" customHeight="1" spans="1:24">
      <c r="A198" s="15">
        <v>613</v>
      </c>
      <c r="B198" s="15">
        <v>4</v>
      </c>
      <c r="C198" s="16">
        <v>1</v>
      </c>
      <c r="D198" s="15">
        <v>7</v>
      </c>
      <c r="E198" s="15">
        <v>44</v>
      </c>
      <c r="F198" s="16">
        <f t="shared" si="96"/>
        <v>37</v>
      </c>
      <c r="G198" s="16">
        <f t="shared" si="97"/>
        <v>5</v>
      </c>
      <c r="H198" s="16">
        <f t="shared" si="98"/>
        <v>3.34</v>
      </c>
      <c r="I198" s="15">
        <v>4146</v>
      </c>
      <c r="J198" s="15">
        <v>4348</v>
      </c>
      <c r="K198" s="16">
        <f t="shared" si="99"/>
        <v>202</v>
      </c>
      <c r="L198" s="16">
        <f t="shared" si="100"/>
        <v>134.73</v>
      </c>
      <c r="M198" s="15">
        <v>680</v>
      </c>
      <c r="N198" s="15">
        <v>692</v>
      </c>
      <c r="O198" s="16">
        <f t="shared" si="101"/>
        <v>12</v>
      </c>
      <c r="P198" s="16">
        <f t="shared" si="102"/>
        <v>0</v>
      </c>
      <c r="Q198" s="16">
        <f t="shared" si="103"/>
        <v>0</v>
      </c>
      <c r="R198" s="15">
        <v>197.5</v>
      </c>
      <c r="S198" s="15">
        <v>201.1</v>
      </c>
      <c r="T198" s="16">
        <f t="shared" si="104"/>
        <v>3.59999999999999</v>
      </c>
      <c r="U198" s="16">
        <f t="shared" si="105"/>
        <v>0</v>
      </c>
      <c r="V198" s="16">
        <f t="shared" si="106"/>
        <v>0</v>
      </c>
      <c r="W198" s="16">
        <f t="shared" si="107"/>
        <v>138.07</v>
      </c>
      <c r="X198" s="28"/>
    </row>
    <row r="199" s="1" customFormat="1" ht="22" customHeight="1" spans="1:24">
      <c r="A199" s="15">
        <v>614</v>
      </c>
      <c r="B199" s="15">
        <v>4</v>
      </c>
      <c r="C199" s="16">
        <v>1</v>
      </c>
      <c r="D199" s="15">
        <v>9592</v>
      </c>
      <c r="E199" s="15">
        <v>9634</v>
      </c>
      <c r="F199" s="16">
        <f t="shared" si="96"/>
        <v>42</v>
      </c>
      <c r="G199" s="16">
        <f t="shared" si="97"/>
        <v>10</v>
      </c>
      <c r="H199" s="16">
        <f t="shared" si="98"/>
        <v>6.67</v>
      </c>
      <c r="I199" s="15">
        <v>5329</v>
      </c>
      <c r="J199" s="15">
        <v>5512</v>
      </c>
      <c r="K199" s="16">
        <f t="shared" si="99"/>
        <v>183</v>
      </c>
      <c r="L199" s="16">
        <f t="shared" si="100"/>
        <v>122.06</v>
      </c>
      <c r="M199" s="15">
        <v>2110</v>
      </c>
      <c r="N199" s="15">
        <v>2121</v>
      </c>
      <c r="O199" s="16">
        <f t="shared" si="101"/>
        <v>11</v>
      </c>
      <c r="P199" s="16">
        <f t="shared" si="102"/>
        <v>0</v>
      </c>
      <c r="Q199" s="16">
        <f t="shared" si="103"/>
        <v>0</v>
      </c>
      <c r="R199" s="15">
        <v>180.5</v>
      </c>
      <c r="S199" s="15">
        <v>182.5</v>
      </c>
      <c r="T199" s="16">
        <f t="shared" si="104"/>
        <v>2</v>
      </c>
      <c r="U199" s="16">
        <f t="shared" si="105"/>
        <v>0</v>
      </c>
      <c r="V199" s="16">
        <f t="shared" si="106"/>
        <v>0</v>
      </c>
      <c r="W199" s="16">
        <f t="shared" si="107"/>
        <v>128.73</v>
      </c>
      <c r="X199" s="28"/>
    </row>
    <row r="200" s="1" customFormat="1" ht="22" customHeight="1" spans="1:24">
      <c r="A200" s="15">
        <v>615</v>
      </c>
      <c r="B200" s="15">
        <v>4</v>
      </c>
      <c r="C200" s="16">
        <v>1</v>
      </c>
      <c r="D200" s="15">
        <v>1610</v>
      </c>
      <c r="E200" s="15">
        <v>1662</v>
      </c>
      <c r="F200" s="16">
        <f t="shared" si="96"/>
        <v>52</v>
      </c>
      <c r="G200" s="16">
        <f t="shared" si="97"/>
        <v>20</v>
      </c>
      <c r="H200" s="16">
        <f t="shared" si="98"/>
        <v>13.34</v>
      </c>
      <c r="I200" s="15">
        <v>6249</v>
      </c>
      <c r="J200" s="15">
        <v>6441</v>
      </c>
      <c r="K200" s="16">
        <f t="shared" si="99"/>
        <v>192</v>
      </c>
      <c r="L200" s="16">
        <f t="shared" si="100"/>
        <v>128.06</v>
      </c>
      <c r="M200" s="15">
        <v>588</v>
      </c>
      <c r="N200" s="15">
        <v>600</v>
      </c>
      <c r="O200" s="16">
        <f t="shared" si="101"/>
        <v>12</v>
      </c>
      <c r="P200" s="16">
        <f t="shared" si="102"/>
        <v>0</v>
      </c>
      <c r="Q200" s="16">
        <f t="shared" si="103"/>
        <v>0</v>
      </c>
      <c r="R200" s="15">
        <v>139.6</v>
      </c>
      <c r="S200" s="15">
        <v>142.1</v>
      </c>
      <c r="T200" s="16">
        <f t="shared" si="104"/>
        <v>2.5</v>
      </c>
      <c r="U200" s="16">
        <f t="shared" si="105"/>
        <v>0</v>
      </c>
      <c r="V200" s="16">
        <f t="shared" si="106"/>
        <v>0</v>
      </c>
      <c r="W200" s="16">
        <f t="shared" si="107"/>
        <v>141.4</v>
      </c>
      <c r="X200" s="28"/>
    </row>
    <row r="201" ht="22" customHeight="1" spans="1:24">
      <c r="A201" s="15">
        <v>616</v>
      </c>
      <c r="B201" s="15">
        <v>4</v>
      </c>
      <c r="C201" s="16">
        <v>1</v>
      </c>
      <c r="D201" s="15">
        <v>4107</v>
      </c>
      <c r="E201" s="15">
        <v>4145</v>
      </c>
      <c r="F201" s="16">
        <f t="shared" si="96"/>
        <v>38</v>
      </c>
      <c r="G201" s="16">
        <f t="shared" si="97"/>
        <v>6</v>
      </c>
      <c r="H201" s="16">
        <f t="shared" si="98"/>
        <v>4</v>
      </c>
      <c r="I201" s="15">
        <v>7221</v>
      </c>
      <c r="J201" s="15">
        <v>7473</v>
      </c>
      <c r="K201" s="16">
        <f t="shared" si="99"/>
        <v>252</v>
      </c>
      <c r="L201" s="16">
        <f t="shared" si="100"/>
        <v>168.08</v>
      </c>
      <c r="M201" s="15">
        <v>648</v>
      </c>
      <c r="N201" s="15">
        <v>657</v>
      </c>
      <c r="O201" s="16">
        <f t="shared" si="101"/>
        <v>9</v>
      </c>
      <c r="P201" s="16">
        <f t="shared" si="102"/>
        <v>0</v>
      </c>
      <c r="Q201" s="16">
        <f t="shared" si="103"/>
        <v>0</v>
      </c>
      <c r="R201" s="15">
        <v>235.2</v>
      </c>
      <c r="S201" s="15">
        <v>237.8</v>
      </c>
      <c r="T201" s="16">
        <f t="shared" si="104"/>
        <v>2.60000000000002</v>
      </c>
      <c r="U201" s="16">
        <f t="shared" si="105"/>
        <v>0</v>
      </c>
      <c r="V201" s="16">
        <f t="shared" si="106"/>
        <v>0</v>
      </c>
      <c r="W201" s="16">
        <f t="shared" si="107"/>
        <v>172.08</v>
      </c>
      <c r="X201" s="28"/>
    </row>
    <row r="202" ht="22" customHeight="1" spans="1:24">
      <c r="A202" s="15">
        <v>617</v>
      </c>
      <c r="B202" s="15">
        <v>4</v>
      </c>
      <c r="C202" s="16">
        <v>1</v>
      </c>
      <c r="D202" s="15">
        <v>2865</v>
      </c>
      <c r="E202" s="15">
        <v>2912</v>
      </c>
      <c r="F202" s="16">
        <f t="shared" si="96"/>
        <v>47</v>
      </c>
      <c r="G202" s="16">
        <f t="shared" si="97"/>
        <v>15</v>
      </c>
      <c r="H202" s="16">
        <f t="shared" si="98"/>
        <v>10.01</v>
      </c>
      <c r="I202" s="15">
        <v>6468</v>
      </c>
      <c r="J202" s="15">
        <v>6667</v>
      </c>
      <c r="K202" s="16">
        <f t="shared" si="99"/>
        <v>199</v>
      </c>
      <c r="L202" s="16">
        <f t="shared" si="100"/>
        <v>132.73</v>
      </c>
      <c r="M202" s="15">
        <v>698</v>
      </c>
      <c r="N202" s="15">
        <v>708</v>
      </c>
      <c r="O202" s="16">
        <f t="shared" si="101"/>
        <v>10</v>
      </c>
      <c r="P202" s="16">
        <f t="shared" si="102"/>
        <v>0</v>
      </c>
      <c r="Q202" s="16">
        <f t="shared" si="103"/>
        <v>0</v>
      </c>
      <c r="R202" s="15">
        <v>239.6</v>
      </c>
      <c r="S202" s="15">
        <v>244.4</v>
      </c>
      <c r="T202" s="16">
        <f t="shared" si="104"/>
        <v>4.80000000000001</v>
      </c>
      <c r="U202" s="16">
        <f t="shared" si="105"/>
        <v>0</v>
      </c>
      <c r="V202" s="16">
        <f t="shared" si="106"/>
        <v>0</v>
      </c>
      <c r="W202" s="16">
        <f t="shared" si="107"/>
        <v>142.74</v>
      </c>
      <c r="X202" s="28"/>
    </row>
    <row r="203" ht="22" customHeight="1" spans="1:24">
      <c r="A203" s="15">
        <v>618</v>
      </c>
      <c r="B203" s="15">
        <v>4</v>
      </c>
      <c r="C203" s="16">
        <v>1</v>
      </c>
      <c r="D203" s="15">
        <v>6074</v>
      </c>
      <c r="E203" s="15">
        <v>6119</v>
      </c>
      <c r="F203" s="16">
        <f t="shared" si="96"/>
        <v>45</v>
      </c>
      <c r="G203" s="16">
        <f t="shared" si="97"/>
        <v>13</v>
      </c>
      <c r="H203" s="16">
        <f t="shared" si="98"/>
        <v>8.67</v>
      </c>
      <c r="I203" s="15">
        <v>8383</v>
      </c>
      <c r="J203" s="15">
        <v>8630</v>
      </c>
      <c r="K203" s="16">
        <f t="shared" si="99"/>
        <v>247</v>
      </c>
      <c r="L203" s="16">
        <f t="shared" si="100"/>
        <v>164.75</v>
      </c>
      <c r="M203" s="15">
        <v>554</v>
      </c>
      <c r="N203" s="15">
        <v>561</v>
      </c>
      <c r="O203" s="16">
        <f t="shared" si="101"/>
        <v>7</v>
      </c>
      <c r="P203" s="16">
        <f t="shared" si="102"/>
        <v>0</v>
      </c>
      <c r="Q203" s="16">
        <f t="shared" si="103"/>
        <v>0</v>
      </c>
      <c r="R203" s="15">
        <v>152.6</v>
      </c>
      <c r="S203" s="15">
        <v>154.5</v>
      </c>
      <c r="T203" s="16">
        <f t="shared" si="104"/>
        <v>1.90000000000001</v>
      </c>
      <c r="U203" s="16">
        <f t="shared" si="105"/>
        <v>0</v>
      </c>
      <c r="V203" s="16">
        <f t="shared" si="106"/>
        <v>0</v>
      </c>
      <c r="W203" s="16">
        <f t="shared" si="107"/>
        <v>173.42</v>
      </c>
      <c r="X203" s="28"/>
    </row>
    <row r="204" ht="22" customHeight="1" spans="1:24">
      <c r="A204" s="40">
        <v>619</v>
      </c>
      <c r="B204" s="15">
        <v>3</v>
      </c>
      <c r="C204" s="16">
        <v>1</v>
      </c>
      <c r="D204" s="15">
        <v>5225</v>
      </c>
      <c r="E204" s="15">
        <v>5282</v>
      </c>
      <c r="F204" s="16">
        <f t="shared" si="96"/>
        <v>57</v>
      </c>
      <c r="G204" s="16">
        <f t="shared" si="97"/>
        <v>33</v>
      </c>
      <c r="H204" s="16">
        <f t="shared" si="98"/>
        <v>22.01</v>
      </c>
      <c r="I204" s="15">
        <v>3979</v>
      </c>
      <c r="J204" s="15">
        <v>4122</v>
      </c>
      <c r="K204" s="16">
        <f t="shared" si="99"/>
        <v>143</v>
      </c>
      <c r="L204" s="16">
        <f t="shared" si="100"/>
        <v>95.38</v>
      </c>
      <c r="M204" s="15">
        <v>642</v>
      </c>
      <c r="N204" s="15">
        <v>657</v>
      </c>
      <c r="O204" s="16">
        <f t="shared" si="101"/>
        <v>15</v>
      </c>
      <c r="P204" s="16">
        <f t="shared" si="102"/>
        <v>3</v>
      </c>
      <c r="Q204" s="16">
        <f t="shared" si="103"/>
        <v>8.49</v>
      </c>
      <c r="R204" s="15">
        <v>184.1</v>
      </c>
      <c r="S204" s="15">
        <v>186.7</v>
      </c>
      <c r="T204" s="16">
        <f t="shared" si="104"/>
        <v>2.59999999999999</v>
      </c>
      <c r="U204" s="16">
        <f t="shared" si="105"/>
        <v>0</v>
      </c>
      <c r="V204" s="16">
        <f t="shared" si="106"/>
        <v>0</v>
      </c>
      <c r="W204" s="16">
        <f t="shared" si="107"/>
        <v>125.88</v>
      </c>
      <c r="X204" s="28"/>
    </row>
    <row r="205" ht="22" customHeight="1" spans="1:24">
      <c r="A205" s="15">
        <v>620</v>
      </c>
      <c r="B205" s="15">
        <v>4</v>
      </c>
      <c r="C205" s="16">
        <v>1</v>
      </c>
      <c r="D205" s="15">
        <v>4310</v>
      </c>
      <c r="E205" s="15">
        <v>4348</v>
      </c>
      <c r="F205" s="16">
        <f t="shared" si="96"/>
        <v>38</v>
      </c>
      <c r="G205" s="16">
        <f t="shared" si="97"/>
        <v>6</v>
      </c>
      <c r="H205" s="16">
        <f t="shared" si="98"/>
        <v>4</v>
      </c>
      <c r="I205" s="15">
        <v>5568</v>
      </c>
      <c r="J205" s="15">
        <v>5767</v>
      </c>
      <c r="K205" s="16">
        <f t="shared" si="99"/>
        <v>199</v>
      </c>
      <c r="L205" s="16">
        <f t="shared" si="100"/>
        <v>132.73</v>
      </c>
      <c r="M205" s="15">
        <v>451</v>
      </c>
      <c r="N205" s="15">
        <v>458</v>
      </c>
      <c r="O205" s="16">
        <f t="shared" si="101"/>
        <v>7</v>
      </c>
      <c r="P205" s="16">
        <f t="shared" si="102"/>
        <v>0</v>
      </c>
      <c r="Q205" s="16">
        <f t="shared" si="103"/>
        <v>0</v>
      </c>
      <c r="R205" s="15">
        <v>157.4</v>
      </c>
      <c r="S205" s="15">
        <v>160.9</v>
      </c>
      <c r="T205" s="16">
        <f t="shared" si="104"/>
        <v>3.5</v>
      </c>
      <c r="U205" s="16">
        <f t="shared" si="105"/>
        <v>0</v>
      </c>
      <c r="V205" s="16">
        <f t="shared" si="106"/>
        <v>0</v>
      </c>
      <c r="W205" s="16">
        <f t="shared" si="107"/>
        <v>136.73</v>
      </c>
      <c r="X205" s="28"/>
    </row>
    <row r="206" ht="22" customHeight="1" spans="1:24">
      <c r="A206" s="15">
        <v>621</v>
      </c>
      <c r="B206" s="15">
        <v>3</v>
      </c>
      <c r="C206" s="16">
        <v>1</v>
      </c>
      <c r="D206" s="15">
        <v>5523</v>
      </c>
      <c r="E206" s="15">
        <v>5563</v>
      </c>
      <c r="F206" s="16">
        <f t="shared" si="96"/>
        <v>40</v>
      </c>
      <c r="G206" s="16">
        <f t="shared" si="97"/>
        <v>16</v>
      </c>
      <c r="H206" s="16">
        <f t="shared" si="98"/>
        <v>10.67</v>
      </c>
      <c r="I206" s="15">
        <v>3313</v>
      </c>
      <c r="J206" s="15">
        <v>3451</v>
      </c>
      <c r="K206" s="16">
        <f t="shared" si="99"/>
        <v>138</v>
      </c>
      <c r="L206" s="16">
        <f t="shared" si="100"/>
        <v>92.05</v>
      </c>
      <c r="M206" s="15">
        <v>702</v>
      </c>
      <c r="N206" s="15">
        <v>710</v>
      </c>
      <c r="O206" s="16">
        <f t="shared" si="101"/>
        <v>8</v>
      </c>
      <c r="P206" s="16">
        <f t="shared" si="102"/>
        <v>0</v>
      </c>
      <c r="Q206" s="16">
        <f t="shared" si="103"/>
        <v>0</v>
      </c>
      <c r="R206" s="15">
        <v>190.8</v>
      </c>
      <c r="S206" s="15">
        <v>192.3</v>
      </c>
      <c r="T206" s="16">
        <f t="shared" si="104"/>
        <v>1.5</v>
      </c>
      <c r="U206" s="16">
        <f t="shared" si="105"/>
        <v>0</v>
      </c>
      <c r="V206" s="16">
        <f t="shared" si="106"/>
        <v>0</v>
      </c>
      <c r="W206" s="16">
        <f t="shared" si="107"/>
        <v>102.72</v>
      </c>
      <c r="X206" s="28"/>
    </row>
    <row r="207" ht="22" customHeight="1" spans="1:24">
      <c r="A207" s="12" t="s">
        <v>36</v>
      </c>
      <c r="B207" s="12"/>
      <c r="C207" s="16"/>
      <c r="D207" s="35"/>
      <c r="E207" s="15"/>
      <c r="F207" s="16"/>
      <c r="G207" s="16"/>
      <c r="H207" s="16">
        <f>SUM(H190:H206)</f>
        <v>131.41</v>
      </c>
      <c r="I207" s="15"/>
      <c r="J207" s="15"/>
      <c r="K207" s="16"/>
      <c r="L207" s="16">
        <f>SUM(L190:L206)</f>
        <v>2241.77</v>
      </c>
      <c r="M207" s="15"/>
      <c r="N207" s="15"/>
      <c r="O207" s="16"/>
      <c r="P207" s="16"/>
      <c r="Q207" s="16">
        <f>SUM(Q190:Q206)</f>
        <v>8.49</v>
      </c>
      <c r="R207" s="15"/>
      <c r="S207" s="15"/>
      <c r="T207" s="16"/>
      <c r="U207" s="16"/>
      <c r="V207" s="16">
        <f>SUM(V190:V206)</f>
        <v>0</v>
      </c>
      <c r="W207" s="16">
        <f>SUM(W190:W206)</f>
        <v>2381.67</v>
      </c>
      <c r="X207" s="28"/>
    </row>
    <row r="208" spans="1:24">
      <c r="J208" s="36"/>
      <c r="K208" s="37"/>
      <c r="P208" s="37" t="s">
        <v>37</v>
      </c>
      <c r="Q208" s="37"/>
    </row>
    <row r="209" ht="27.95" customHeight="1" spans="1:24">
      <c r="A209" s="6" t="s">
        <v>0</v>
      </c>
      <c r="B209" s="6"/>
      <c r="C209" s="6"/>
      <c r="D209" s="7"/>
      <c r="E209" s="7"/>
      <c r="F209" s="6"/>
      <c r="G209" s="6"/>
      <c r="H209" s="6"/>
      <c r="I209" s="7"/>
      <c r="J209" s="7"/>
      <c r="K209" s="6"/>
      <c r="L209" s="6"/>
      <c r="M209" s="7"/>
      <c r="N209" s="7"/>
      <c r="O209" s="6"/>
      <c r="P209" s="6"/>
      <c r="Q209" s="6"/>
      <c r="R209" s="7"/>
      <c r="S209" s="7"/>
      <c r="T209" s="6"/>
      <c r="U209" s="6"/>
      <c r="V209" s="6"/>
      <c r="W209" s="6"/>
      <c r="X209" s="8"/>
    </row>
    <row r="210" ht="18" customHeight="1" spans="1:24">
      <c r="A210" s="12" t="s">
        <v>2</v>
      </c>
      <c r="B210" s="13" t="s">
        <v>3</v>
      </c>
      <c r="C210" s="14" t="s">
        <v>4</v>
      </c>
      <c r="D210" s="15" t="s">
        <v>5</v>
      </c>
      <c r="E210" s="15"/>
      <c r="F210" s="16"/>
      <c r="G210" s="16"/>
      <c r="H210" s="16"/>
      <c r="I210" s="17" t="s">
        <v>6</v>
      </c>
      <c r="J210" s="18"/>
      <c r="K210" s="19"/>
      <c r="L210" s="20"/>
      <c r="M210" s="17" t="s">
        <v>7</v>
      </c>
      <c r="N210" s="18"/>
      <c r="O210" s="19"/>
      <c r="P210" s="19"/>
      <c r="Q210" s="20"/>
      <c r="R210" s="15" t="s">
        <v>8</v>
      </c>
      <c r="S210" s="15"/>
      <c r="T210" s="16"/>
      <c r="U210" s="16"/>
      <c r="V210" s="16"/>
      <c r="W210" s="14" t="s">
        <v>9</v>
      </c>
      <c r="X210" s="21"/>
    </row>
    <row r="211" ht="21" customHeight="1" spans="1:24">
      <c r="A211" s="12"/>
      <c r="B211" s="22"/>
      <c r="C211" s="23"/>
      <c r="D211" s="24" t="s">
        <v>10</v>
      </c>
      <c r="E211" s="24" t="s">
        <v>11</v>
      </c>
      <c r="F211" s="14" t="s">
        <v>12</v>
      </c>
      <c r="G211" s="14" t="s">
        <v>13</v>
      </c>
      <c r="H211" s="14" t="s">
        <v>14</v>
      </c>
      <c r="I211" s="24" t="s">
        <v>10</v>
      </c>
      <c r="J211" s="24" t="s">
        <v>11</v>
      </c>
      <c r="K211" s="14" t="s">
        <v>12</v>
      </c>
      <c r="L211" s="14" t="s">
        <v>16</v>
      </c>
      <c r="M211" s="24" t="s">
        <v>22</v>
      </c>
      <c r="N211" s="24" t="s">
        <v>18</v>
      </c>
      <c r="O211" s="14" t="s">
        <v>19</v>
      </c>
      <c r="P211" s="14" t="s">
        <v>20</v>
      </c>
      <c r="Q211" s="14" t="s">
        <v>21</v>
      </c>
      <c r="R211" s="24" t="s">
        <v>22</v>
      </c>
      <c r="S211" s="24" t="s">
        <v>18</v>
      </c>
      <c r="T211" s="14" t="s">
        <v>19</v>
      </c>
      <c r="U211" s="14" t="s">
        <v>20</v>
      </c>
      <c r="V211" s="14" t="s">
        <v>21</v>
      </c>
      <c r="W211" s="23"/>
      <c r="X211" s="21"/>
    </row>
    <row r="212" ht="36" customHeight="1" spans="1:24">
      <c r="A212" s="26"/>
      <c r="B212" s="22"/>
      <c r="C212" s="23"/>
      <c r="D212" s="27"/>
      <c r="E212" s="27"/>
      <c r="F212" s="23"/>
      <c r="G212" s="23"/>
      <c r="H212" s="23"/>
      <c r="I212" s="27"/>
      <c r="J212" s="27"/>
      <c r="K212" s="23"/>
      <c r="L212" s="23"/>
      <c r="M212" s="27"/>
      <c r="N212" s="27"/>
      <c r="O212" s="23"/>
      <c r="P212" s="23"/>
      <c r="Q212" s="23"/>
      <c r="R212" s="27"/>
      <c r="S212" s="27"/>
      <c r="T212" s="23"/>
      <c r="U212" s="23"/>
      <c r="V212" s="23"/>
      <c r="W212" s="23"/>
      <c r="X212" s="21"/>
    </row>
    <row r="213" ht="22" customHeight="1" spans="1:24">
      <c r="A213" s="15">
        <v>622</v>
      </c>
      <c r="B213" s="15">
        <v>3</v>
      </c>
      <c r="C213" s="16">
        <v>1</v>
      </c>
      <c r="D213" s="15">
        <v>3812</v>
      </c>
      <c r="E213" s="15">
        <v>3850</v>
      </c>
      <c r="F213" s="16">
        <f t="shared" ref="F213:F229" si="108">SUM(E213-D213)</f>
        <v>38</v>
      </c>
      <c r="G213" s="16">
        <f t="shared" ref="G213:G229" si="109">MAX(F213-8*B213*C213,0)</f>
        <v>14</v>
      </c>
      <c r="H213" s="16">
        <f t="shared" ref="H213:H229" si="110">ROUND(G213*0.667,2)</f>
        <v>9.34</v>
      </c>
      <c r="I213" s="15">
        <v>3642</v>
      </c>
      <c r="J213" s="15">
        <v>3731</v>
      </c>
      <c r="K213" s="16">
        <f t="shared" ref="K213:K229" si="111">J213-I213</f>
        <v>89</v>
      </c>
      <c r="L213" s="16">
        <f t="shared" ref="L213:L229" si="112">ROUND(K213*0.667,2)</f>
        <v>59.36</v>
      </c>
      <c r="M213" s="15">
        <v>182</v>
      </c>
      <c r="N213" s="15">
        <v>188</v>
      </c>
      <c r="O213" s="16">
        <f t="shared" ref="O213:O229" si="113">N213-M213</f>
        <v>6</v>
      </c>
      <c r="P213" s="16">
        <f t="shared" ref="P213:P229" si="114">MAX(O213-4*B213*C213,0)</f>
        <v>0</v>
      </c>
      <c r="Q213" s="16">
        <f t="shared" ref="Q213:Q229" si="115">ROUND(P213*2.83,2)</f>
        <v>0</v>
      </c>
      <c r="R213" s="39">
        <v>201</v>
      </c>
      <c r="S213" s="15">
        <v>203.6</v>
      </c>
      <c r="T213" s="16">
        <f t="shared" ref="T213:T229" si="116">S213-R213</f>
        <v>2.59999999999999</v>
      </c>
      <c r="U213" s="16">
        <f t="shared" ref="U213:U229" si="117">MAX(T213-1.6*B213*C213,0)</f>
        <v>0</v>
      </c>
      <c r="V213" s="16">
        <f t="shared" ref="V213:V229" si="118">ROUND(U213*25,2)</f>
        <v>0</v>
      </c>
      <c r="W213" s="16">
        <f t="shared" ref="W213:W229" si="119">H213+L213+Q213+V213</f>
        <v>68.7</v>
      </c>
      <c r="X213" s="28"/>
    </row>
    <row r="214" ht="22" customHeight="1" spans="1:24">
      <c r="A214" s="15">
        <v>623</v>
      </c>
      <c r="B214" s="15">
        <v>4</v>
      </c>
      <c r="C214" s="16">
        <v>1</v>
      </c>
      <c r="D214" s="15">
        <v>2239</v>
      </c>
      <c r="E214" s="15">
        <v>2293</v>
      </c>
      <c r="F214" s="16">
        <f t="shared" si="108"/>
        <v>54</v>
      </c>
      <c r="G214" s="16">
        <f t="shared" si="109"/>
        <v>22</v>
      </c>
      <c r="H214" s="16">
        <f t="shared" si="110"/>
        <v>14.67</v>
      </c>
      <c r="I214" s="15">
        <v>4598</v>
      </c>
      <c r="J214" s="15">
        <v>4832</v>
      </c>
      <c r="K214" s="16">
        <f t="shared" si="111"/>
        <v>234</v>
      </c>
      <c r="L214" s="16">
        <f t="shared" si="112"/>
        <v>156.08</v>
      </c>
      <c r="M214" s="15">
        <v>584</v>
      </c>
      <c r="N214" s="15">
        <v>592</v>
      </c>
      <c r="O214" s="16">
        <f t="shared" si="113"/>
        <v>8</v>
      </c>
      <c r="P214" s="16">
        <f t="shared" si="114"/>
        <v>0</v>
      </c>
      <c r="Q214" s="16">
        <f t="shared" si="115"/>
        <v>0</v>
      </c>
      <c r="R214" s="15">
        <v>239.6</v>
      </c>
      <c r="S214" s="15">
        <v>244.5</v>
      </c>
      <c r="T214" s="16">
        <f t="shared" si="116"/>
        <v>4.90000000000001</v>
      </c>
      <c r="U214" s="16">
        <f t="shared" si="117"/>
        <v>0</v>
      </c>
      <c r="V214" s="16">
        <f t="shared" si="118"/>
        <v>0</v>
      </c>
      <c r="W214" s="16">
        <f t="shared" si="119"/>
        <v>170.75</v>
      </c>
      <c r="X214" s="28"/>
    </row>
    <row r="215" ht="22" customHeight="1" spans="1:24">
      <c r="A215" s="15">
        <v>624</v>
      </c>
      <c r="B215" s="15">
        <v>3</v>
      </c>
      <c r="C215" s="16">
        <v>1</v>
      </c>
      <c r="D215" s="15">
        <v>7079</v>
      </c>
      <c r="E215" s="15">
        <v>7131</v>
      </c>
      <c r="F215" s="16">
        <f t="shared" si="108"/>
        <v>52</v>
      </c>
      <c r="G215" s="16">
        <f t="shared" si="109"/>
        <v>28</v>
      </c>
      <c r="H215" s="16">
        <f t="shared" si="110"/>
        <v>18.68</v>
      </c>
      <c r="I215" s="15">
        <v>5949</v>
      </c>
      <c r="J215" s="15">
        <v>6148</v>
      </c>
      <c r="K215" s="16">
        <f t="shared" si="111"/>
        <v>199</v>
      </c>
      <c r="L215" s="16">
        <f t="shared" si="112"/>
        <v>132.73</v>
      </c>
      <c r="M215" s="15">
        <v>585</v>
      </c>
      <c r="N215" s="15">
        <v>592</v>
      </c>
      <c r="O215" s="16">
        <f t="shared" si="113"/>
        <v>7</v>
      </c>
      <c r="P215" s="16">
        <f t="shared" si="114"/>
        <v>0</v>
      </c>
      <c r="Q215" s="16">
        <f t="shared" si="115"/>
        <v>0</v>
      </c>
      <c r="R215" s="15">
        <v>275</v>
      </c>
      <c r="S215" s="15">
        <v>277.7</v>
      </c>
      <c r="T215" s="16">
        <f t="shared" si="116"/>
        <v>2.69999999999999</v>
      </c>
      <c r="U215" s="16">
        <f t="shared" si="117"/>
        <v>0</v>
      </c>
      <c r="V215" s="16">
        <f t="shared" si="118"/>
        <v>0</v>
      </c>
      <c r="W215" s="16">
        <f t="shared" si="119"/>
        <v>151.41</v>
      </c>
      <c r="X215" s="28"/>
    </row>
    <row r="216" ht="22" customHeight="1" spans="1:24">
      <c r="A216" s="15">
        <v>625</v>
      </c>
      <c r="B216" s="15">
        <v>4</v>
      </c>
      <c r="C216" s="16">
        <v>1</v>
      </c>
      <c r="D216" s="15">
        <v>5427</v>
      </c>
      <c r="E216" s="15">
        <v>5478</v>
      </c>
      <c r="F216" s="16">
        <f t="shared" si="108"/>
        <v>51</v>
      </c>
      <c r="G216" s="16">
        <f t="shared" si="109"/>
        <v>19</v>
      </c>
      <c r="H216" s="16">
        <f t="shared" si="110"/>
        <v>12.67</v>
      </c>
      <c r="I216" s="15">
        <v>5435</v>
      </c>
      <c r="J216" s="15">
        <v>5659</v>
      </c>
      <c r="K216" s="16">
        <f t="shared" si="111"/>
        <v>224</v>
      </c>
      <c r="L216" s="16">
        <f t="shared" si="112"/>
        <v>149.41</v>
      </c>
      <c r="M216" s="15">
        <v>666</v>
      </c>
      <c r="N216" s="15">
        <v>677</v>
      </c>
      <c r="O216" s="16">
        <f t="shared" si="113"/>
        <v>11</v>
      </c>
      <c r="P216" s="16">
        <f t="shared" si="114"/>
        <v>0</v>
      </c>
      <c r="Q216" s="16">
        <f t="shared" si="115"/>
        <v>0</v>
      </c>
      <c r="R216" s="15">
        <v>244.8</v>
      </c>
      <c r="S216" s="15">
        <v>248.2</v>
      </c>
      <c r="T216" s="16">
        <f t="shared" si="116"/>
        <v>3.39999999999998</v>
      </c>
      <c r="U216" s="16">
        <f t="shared" si="117"/>
        <v>0</v>
      </c>
      <c r="V216" s="16">
        <f t="shared" si="118"/>
        <v>0</v>
      </c>
      <c r="W216" s="16">
        <f t="shared" si="119"/>
        <v>162.08</v>
      </c>
      <c r="X216" s="28"/>
    </row>
    <row r="217" ht="22" customHeight="1" spans="1:24">
      <c r="A217" s="15">
        <v>626</v>
      </c>
      <c r="B217" s="15">
        <v>4</v>
      </c>
      <c r="C217" s="16">
        <v>1</v>
      </c>
      <c r="D217" s="15">
        <v>3778</v>
      </c>
      <c r="E217" s="15">
        <v>3821</v>
      </c>
      <c r="F217" s="16">
        <f t="shared" si="108"/>
        <v>43</v>
      </c>
      <c r="G217" s="16">
        <f t="shared" si="109"/>
        <v>11</v>
      </c>
      <c r="H217" s="16">
        <f t="shared" si="110"/>
        <v>7.34</v>
      </c>
      <c r="I217" s="15">
        <v>7148</v>
      </c>
      <c r="J217" s="15">
        <v>7336</v>
      </c>
      <c r="K217" s="16">
        <f t="shared" si="111"/>
        <v>188</v>
      </c>
      <c r="L217" s="16">
        <f t="shared" si="112"/>
        <v>125.4</v>
      </c>
      <c r="M217" s="15">
        <v>575</v>
      </c>
      <c r="N217" s="15">
        <v>585</v>
      </c>
      <c r="O217" s="16">
        <f t="shared" si="113"/>
        <v>10</v>
      </c>
      <c r="P217" s="16">
        <f t="shared" si="114"/>
        <v>0</v>
      </c>
      <c r="Q217" s="16">
        <f t="shared" si="115"/>
        <v>0</v>
      </c>
      <c r="R217" s="15">
        <v>96</v>
      </c>
      <c r="S217" s="15">
        <v>100</v>
      </c>
      <c r="T217" s="16">
        <f t="shared" si="116"/>
        <v>4</v>
      </c>
      <c r="U217" s="16">
        <f t="shared" si="117"/>
        <v>0</v>
      </c>
      <c r="V217" s="16">
        <f t="shared" si="118"/>
        <v>0</v>
      </c>
      <c r="W217" s="16">
        <f t="shared" si="119"/>
        <v>132.74</v>
      </c>
      <c r="X217" s="28"/>
    </row>
    <row r="218" ht="22" customHeight="1" spans="1:24">
      <c r="A218" s="15">
        <v>627</v>
      </c>
      <c r="B218" s="15">
        <v>4</v>
      </c>
      <c r="C218" s="16">
        <v>1</v>
      </c>
      <c r="D218" s="15">
        <v>7524</v>
      </c>
      <c r="E218" s="15">
        <v>7565</v>
      </c>
      <c r="F218" s="16">
        <f t="shared" si="108"/>
        <v>41</v>
      </c>
      <c r="G218" s="16">
        <f t="shared" si="109"/>
        <v>9</v>
      </c>
      <c r="H218" s="16">
        <f t="shared" si="110"/>
        <v>6</v>
      </c>
      <c r="I218" s="15">
        <v>5617</v>
      </c>
      <c r="J218" s="15">
        <v>5840</v>
      </c>
      <c r="K218" s="16">
        <f t="shared" si="111"/>
        <v>223</v>
      </c>
      <c r="L218" s="16">
        <f t="shared" si="112"/>
        <v>148.74</v>
      </c>
      <c r="M218" s="15">
        <v>578</v>
      </c>
      <c r="N218" s="15">
        <v>588</v>
      </c>
      <c r="O218" s="16">
        <f t="shared" si="113"/>
        <v>10</v>
      </c>
      <c r="P218" s="16">
        <f t="shared" si="114"/>
        <v>0</v>
      </c>
      <c r="Q218" s="16">
        <f t="shared" si="115"/>
        <v>0</v>
      </c>
      <c r="R218" s="15">
        <v>113</v>
      </c>
      <c r="S218" s="15">
        <v>115.7</v>
      </c>
      <c r="T218" s="16">
        <f t="shared" si="116"/>
        <v>2.7</v>
      </c>
      <c r="U218" s="16">
        <f t="shared" si="117"/>
        <v>0</v>
      </c>
      <c r="V218" s="16">
        <f t="shared" si="118"/>
        <v>0</v>
      </c>
      <c r="W218" s="16">
        <f t="shared" si="119"/>
        <v>154.74</v>
      </c>
      <c r="X218" s="28"/>
    </row>
    <row r="219" ht="22" customHeight="1" spans="1:24">
      <c r="A219" s="15">
        <v>628</v>
      </c>
      <c r="B219" s="15">
        <v>4</v>
      </c>
      <c r="C219" s="16">
        <v>1</v>
      </c>
      <c r="D219" s="15">
        <v>3325</v>
      </c>
      <c r="E219" s="15">
        <v>3383</v>
      </c>
      <c r="F219" s="16">
        <f t="shared" si="108"/>
        <v>58</v>
      </c>
      <c r="G219" s="16">
        <f t="shared" si="109"/>
        <v>26</v>
      </c>
      <c r="H219" s="16">
        <f t="shared" si="110"/>
        <v>17.34</v>
      </c>
      <c r="I219" s="15">
        <v>6232</v>
      </c>
      <c r="J219" s="15">
        <v>6385</v>
      </c>
      <c r="K219" s="16">
        <f t="shared" si="111"/>
        <v>153</v>
      </c>
      <c r="L219" s="16">
        <f t="shared" si="112"/>
        <v>102.05</v>
      </c>
      <c r="M219" s="15">
        <v>352</v>
      </c>
      <c r="N219" s="15">
        <v>361</v>
      </c>
      <c r="O219" s="16">
        <f t="shared" si="113"/>
        <v>9</v>
      </c>
      <c r="P219" s="16">
        <f t="shared" si="114"/>
        <v>0</v>
      </c>
      <c r="Q219" s="16">
        <f t="shared" si="115"/>
        <v>0</v>
      </c>
      <c r="R219" s="15">
        <v>227.4</v>
      </c>
      <c r="S219" s="15">
        <v>231.5</v>
      </c>
      <c r="T219" s="16">
        <f t="shared" si="116"/>
        <v>4.09999999999999</v>
      </c>
      <c r="U219" s="16">
        <f t="shared" si="117"/>
        <v>0</v>
      </c>
      <c r="V219" s="16">
        <f t="shared" si="118"/>
        <v>0</v>
      </c>
      <c r="W219" s="16">
        <f t="shared" si="119"/>
        <v>119.39</v>
      </c>
      <c r="X219" s="28"/>
    </row>
    <row r="220" ht="22" customHeight="1" spans="1:24">
      <c r="A220" s="15">
        <v>629</v>
      </c>
      <c r="B220" s="15">
        <v>3</v>
      </c>
      <c r="C220" s="16">
        <v>1</v>
      </c>
      <c r="D220" s="15">
        <v>4592</v>
      </c>
      <c r="E220" s="15">
        <v>4665</v>
      </c>
      <c r="F220" s="16">
        <f t="shared" si="108"/>
        <v>73</v>
      </c>
      <c r="G220" s="16">
        <f t="shared" si="109"/>
        <v>49</v>
      </c>
      <c r="H220" s="16">
        <f t="shared" si="110"/>
        <v>32.68</v>
      </c>
      <c r="I220" s="15">
        <v>5486</v>
      </c>
      <c r="J220" s="15">
        <v>5586</v>
      </c>
      <c r="K220" s="16">
        <f t="shared" si="111"/>
        <v>100</v>
      </c>
      <c r="L220" s="16">
        <f t="shared" si="112"/>
        <v>66.7</v>
      </c>
      <c r="M220" s="15">
        <v>640</v>
      </c>
      <c r="N220" s="15">
        <v>650</v>
      </c>
      <c r="O220" s="16">
        <f t="shared" si="113"/>
        <v>10</v>
      </c>
      <c r="P220" s="16">
        <f t="shared" si="114"/>
        <v>0</v>
      </c>
      <c r="Q220" s="16">
        <f t="shared" si="115"/>
        <v>0</v>
      </c>
      <c r="R220" s="15">
        <v>282.3</v>
      </c>
      <c r="S220" s="15">
        <v>285.5</v>
      </c>
      <c r="T220" s="16">
        <f t="shared" si="116"/>
        <v>3.19999999999999</v>
      </c>
      <c r="U220" s="16">
        <f t="shared" si="117"/>
        <v>0</v>
      </c>
      <c r="V220" s="16">
        <f t="shared" si="118"/>
        <v>0</v>
      </c>
      <c r="W220" s="16">
        <f t="shared" si="119"/>
        <v>99.38</v>
      </c>
      <c r="X220" s="28"/>
    </row>
    <row r="221" ht="22" customHeight="1" spans="1:24">
      <c r="A221" s="15">
        <v>630</v>
      </c>
      <c r="B221" s="15">
        <v>4</v>
      </c>
      <c r="C221" s="16">
        <v>1</v>
      </c>
      <c r="D221" s="15">
        <v>3593</v>
      </c>
      <c r="E221" s="15">
        <v>3644</v>
      </c>
      <c r="F221" s="16">
        <f t="shared" si="108"/>
        <v>51</v>
      </c>
      <c r="G221" s="16">
        <f t="shared" si="109"/>
        <v>19</v>
      </c>
      <c r="H221" s="16">
        <f t="shared" si="110"/>
        <v>12.67</v>
      </c>
      <c r="I221" s="15">
        <v>3262</v>
      </c>
      <c r="J221" s="15">
        <v>3502</v>
      </c>
      <c r="K221" s="16">
        <f t="shared" si="111"/>
        <v>240</v>
      </c>
      <c r="L221" s="16">
        <f t="shared" si="112"/>
        <v>160.08</v>
      </c>
      <c r="M221" s="15">
        <v>551</v>
      </c>
      <c r="N221" s="15">
        <v>565</v>
      </c>
      <c r="O221" s="16">
        <f t="shared" si="113"/>
        <v>14</v>
      </c>
      <c r="P221" s="16">
        <f t="shared" si="114"/>
        <v>0</v>
      </c>
      <c r="Q221" s="16">
        <f t="shared" si="115"/>
        <v>0</v>
      </c>
      <c r="R221" s="39">
        <v>131</v>
      </c>
      <c r="S221" s="15">
        <v>133.7</v>
      </c>
      <c r="T221" s="16">
        <f t="shared" si="116"/>
        <v>2.69999999999999</v>
      </c>
      <c r="U221" s="16">
        <f t="shared" si="117"/>
        <v>0</v>
      </c>
      <c r="V221" s="16">
        <f t="shared" si="118"/>
        <v>0</v>
      </c>
      <c r="W221" s="16">
        <f t="shared" si="119"/>
        <v>172.75</v>
      </c>
      <c r="X221" s="28"/>
    </row>
    <row r="222" s="1" customFormat="1" ht="22" customHeight="1" spans="1:24">
      <c r="A222" s="15">
        <v>701</v>
      </c>
      <c r="B222" s="15">
        <v>4</v>
      </c>
      <c r="C222" s="15">
        <v>1</v>
      </c>
      <c r="D222" s="15">
        <v>3835</v>
      </c>
      <c r="E222" s="15">
        <v>3835</v>
      </c>
      <c r="F222" s="15">
        <f t="shared" si="108"/>
        <v>0</v>
      </c>
      <c r="G222" s="15">
        <f t="shared" si="109"/>
        <v>0</v>
      </c>
      <c r="H222" s="15">
        <f t="shared" si="110"/>
        <v>0</v>
      </c>
      <c r="I222" s="15">
        <v>8777</v>
      </c>
      <c r="J222" s="15">
        <v>8777</v>
      </c>
      <c r="K222" s="15">
        <f t="shared" si="111"/>
        <v>0</v>
      </c>
      <c r="L222" s="15">
        <f t="shared" si="112"/>
        <v>0</v>
      </c>
      <c r="M222" s="15">
        <v>709</v>
      </c>
      <c r="N222" s="15">
        <v>709</v>
      </c>
      <c r="O222" s="15">
        <f t="shared" si="113"/>
        <v>0</v>
      </c>
      <c r="P222" s="15">
        <f t="shared" si="114"/>
        <v>0</v>
      </c>
      <c r="Q222" s="15">
        <f t="shared" si="115"/>
        <v>0</v>
      </c>
      <c r="R222" s="15">
        <v>201.6</v>
      </c>
      <c r="S222" s="15">
        <v>201.6</v>
      </c>
      <c r="T222" s="15">
        <f t="shared" si="116"/>
        <v>0</v>
      </c>
      <c r="U222" s="15">
        <f t="shared" si="117"/>
        <v>0</v>
      </c>
      <c r="V222" s="15">
        <f t="shared" si="118"/>
        <v>0</v>
      </c>
      <c r="W222" s="15">
        <f t="shared" si="119"/>
        <v>0</v>
      </c>
      <c r="X222" s="38"/>
    </row>
    <row r="223" s="1" customFormat="1" ht="22" customHeight="1" spans="1:24">
      <c r="A223" s="15">
        <v>702</v>
      </c>
      <c r="B223" s="15">
        <v>4</v>
      </c>
      <c r="C223" s="15">
        <v>1</v>
      </c>
      <c r="D223" s="15">
        <v>5431</v>
      </c>
      <c r="E223" s="15">
        <v>5431</v>
      </c>
      <c r="F223" s="15">
        <f t="shared" si="108"/>
        <v>0</v>
      </c>
      <c r="G223" s="15">
        <f t="shared" si="109"/>
        <v>0</v>
      </c>
      <c r="H223" s="15">
        <f t="shared" si="110"/>
        <v>0</v>
      </c>
      <c r="I223" s="15">
        <v>7389</v>
      </c>
      <c r="J223" s="15">
        <v>7389</v>
      </c>
      <c r="K223" s="15">
        <f t="shared" si="111"/>
        <v>0</v>
      </c>
      <c r="L223" s="15">
        <f t="shared" si="112"/>
        <v>0</v>
      </c>
      <c r="M223" s="15">
        <v>748</v>
      </c>
      <c r="N223" s="15">
        <v>748</v>
      </c>
      <c r="O223" s="15">
        <f t="shared" si="113"/>
        <v>0</v>
      </c>
      <c r="P223" s="15">
        <f t="shared" si="114"/>
        <v>0</v>
      </c>
      <c r="Q223" s="15">
        <f t="shared" si="115"/>
        <v>0</v>
      </c>
      <c r="R223" s="15">
        <v>159.6</v>
      </c>
      <c r="S223" s="15">
        <v>159.6</v>
      </c>
      <c r="T223" s="15">
        <f t="shared" si="116"/>
        <v>0</v>
      </c>
      <c r="U223" s="15">
        <f t="shared" si="117"/>
        <v>0</v>
      </c>
      <c r="V223" s="15">
        <f t="shared" si="118"/>
        <v>0</v>
      </c>
      <c r="W223" s="15">
        <f t="shared" si="119"/>
        <v>0</v>
      </c>
      <c r="X223" s="38"/>
    </row>
    <row r="224" s="1" customFormat="1" ht="22" customHeight="1" spans="1:24">
      <c r="A224" s="15">
        <v>703</v>
      </c>
      <c r="B224" s="15">
        <v>4</v>
      </c>
      <c r="C224" s="15">
        <v>1</v>
      </c>
      <c r="D224" s="15">
        <v>2747</v>
      </c>
      <c r="E224" s="15">
        <v>2747</v>
      </c>
      <c r="F224" s="15">
        <f t="shared" si="108"/>
        <v>0</v>
      </c>
      <c r="G224" s="15">
        <f t="shared" si="109"/>
        <v>0</v>
      </c>
      <c r="H224" s="15">
        <f t="shared" si="110"/>
        <v>0</v>
      </c>
      <c r="I224" s="15">
        <v>6994</v>
      </c>
      <c r="J224" s="15">
        <v>6994</v>
      </c>
      <c r="K224" s="15">
        <f t="shared" si="111"/>
        <v>0</v>
      </c>
      <c r="L224" s="15">
        <f t="shared" si="112"/>
        <v>0</v>
      </c>
      <c r="M224" s="15">
        <v>312</v>
      </c>
      <c r="N224" s="15">
        <v>312</v>
      </c>
      <c r="O224" s="15">
        <f t="shared" si="113"/>
        <v>0</v>
      </c>
      <c r="P224" s="15">
        <f t="shared" si="114"/>
        <v>0</v>
      </c>
      <c r="Q224" s="15">
        <f t="shared" si="115"/>
        <v>0</v>
      </c>
      <c r="R224" s="15">
        <v>211.9</v>
      </c>
      <c r="S224" s="15">
        <v>211.9</v>
      </c>
      <c r="T224" s="15">
        <f t="shared" si="116"/>
        <v>0</v>
      </c>
      <c r="U224" s="15">
        <f t="shared" si="117"/>
        <v>0</v>
      </c>
      <c r="V224" s="15">
        <f t="shared" si="118"/>
        <v>0</v>
      </c>
      <c r="W224" s="15">
        <f t="shared" si="119"/>
        <v>0</v>
      </c>
      <c r="X224" s="38"/>
    </row>
    <row r="225" s="1" customFormat="1" ht="22" customHeight="1" spans="1:24">
      <c r="A225" s="15">
        <v>704</v>
      </c>
      <c r="B225" s="15">
        <v>4</v>
      </c>
      <c r="C225" s="15">
        <v>1</v>
      </c>
      <c r="D225" s="15">
        <v>1821</v>
      </c>
      <c r="E225" s="15">
        <v>1821</v>
      </c>
      <c r="F225" s="15">
        <f t="shared" si="108"/>
        <v>0</v>
      </c>
      <c r="G225" s="15">
        <f t="shared" si="109"/>
        <v>0</v>
      </c>
      <c r="H225" s="15">
        <f t="shared" si="110"/>
        <v>0</v>
      </c>
      <c r="I225" s="15">
        <v>7041</v>
      </c>
      <c r="J225" s="15">
        <v>7041</v>
      </c>
      <c r="K225" s="15">
        <f t="shared" si="111"/>
        <v>0</v>
      </c>
      <c r="L225" s="15">
        <f t="shared" si="112"/>
        <v>0</v>
      </c>
      <c r="M225" s="15">
        <v>631</v>
      </c>
      <c r="N225" s="15">
        <v>631</v>
      </c>
      <c r="O225" s="15">
        <f t="shared" si="113"/>
        <v>0</v>
      </c>
      <c r="P225" s="15">
        <f t="shared" si="114"/>
        <v>0</v>
      </c>
      <c r="Q225" s="15">
        <f t="shared" si="115"/>
        <v>0</v>
      </c>
      <c r="R225" s="15">
        <v>161.6</v>
      </c>
      <c r="S225" s="15">
        <v>161.6</v>
      </c>
      <c r="T225" s="15">
        <f t="shared" si="116"/>
        <v>0</v>
      </c>
      <c r="U225" s="15">
        <f t="shared" si="117"/>
        <v>0</v>
      </c>
      <c r="V225" s="15">
        <f t="shared" si="118"/>
        <v>0</v>
      </c>
      <c r="W225" s="15">
        <f t="shared" si="119"/>
        <v>0</v>
      </c>
      <c r="X225" s="38"/>
    </row>
    <row r="226" s="1" customFormat="1" ht="22" customHeight="1" spans="1:24">
      <c r="A226" s="15">
        <v>705</v>
      </c>
      <c r="B226" s="15">
        <v>4</v>
      </c>
      <c r="C226" s="15">
        <v>1</v>
      </c>
      <c r="D226" s="15">
        <v>4682</v>
      </c>
      <c r="E226" s="15">
        <v>4682</v>
      </c>
      <c r="F226" s="15">
        <f t="shared" si="108"/>
        <v>0</v>
      </c>
      <c r="G226" s="15">
        <f t="shared" si="109"/>
        <v>0</v>
      </c>
      <c r="H226" s="15">
        <f t="shared" si="110"/>
        <v>0</v>
      </c>
      <c r="I226" s="15">
        <v>5770</v>
      </c>
      <c r="J226" s="15">
        <v>5770</v>
      </c>
      <c r="K226" s="15">
        <f t="shared" si="111"/>
        <v>0</v>
      </c>
      <c r="L226" s="15">
        <f t="shared" si="112"/>
        <v>0</v>
      </c>
      <c r="M226" s="15">
        <v>1679</v>
      </c>
      <c r="N226" s="15">
        <v>1679</v>
      </c>
      <c r="O226" s="15">
        <f t="shared" si="113"/>
        <v>0</v>
      </c>
      <c r="P226" s="15">
        <f t="shared" si="114"/>
        <v>0</v>
      </c>
      <c r="Q226" s="15">
        <f t="shared" si="115"/>
        <v>0</v>
      </c>
      <c r="R226" s="15">
        <v>140</v>
      </c>
      <c r="S226" s="15">
        <v>140</v>
      </c>
      <c r="T226" s="15">
        <f t="shared" si="116"/>
        <v>0</v>
      </c>
      <c r="U226" s="15">
        <f t="shared" si="117"/>
        <v>0</v>
      </c>
      <c r="V226" s="15">
        <f t="shared" si="118"/>
        <v>0</v>
      </c>
      <c r="W226" s="15">
        <f t="shared" si="119"/>
        <v>0</v>
      </c>
      <c r="X226" s="38"/>
    </row>
    <row r="227" s="1" customFormat="1" ht="22" customHeight="1" spans="1:24">
      <c r="A227" s="15">
        <v>706</v>
      </c>
      <c r="B227" s="15">
        <v>4</v>
      </c>
      <c r="C227" s="15">
        <v>1</v>
      </c>
      <c r="D227" s="15">
        <v>2927</v>
      </c>
      <c r="E227" s="15">
        <v>2927</v>
      </c>
      <c r="F227" s="15">
        <f t="shared" si="108"/>
        <v>0</v>
      </c>
      <c r="G227" s="15">
        <f t="shared" si="109"/>
        <v>0</v>
      </c>
      <c r="H227" s="15">
        <f t="shared" si="110"/>
        <v>0</v>
      </c>
      <c r="I227" s="15">
        <v>6607</v>
      </c>
      <c r="J227" s="15">
        <v>6607</v>
      </c>
      <c r="K227" s="15">
        <f t="shared" si="111"/>
        <v>0</v>
      </c>
      <c r="L227" s="15">
        <f t="shared" si="112"/>
        <v>0</v>
      </c>
      <c r="M227" s="15">
        <v>492</v>
      </c>
      <c r="N227" s="15">
        <v>492</v>
      </c>
      <c r="O227" s="15">
        <f t="shared" si="113"/>
        <v>0</v>
      </c>
      <c r="P227" s="15">
        <f t="shared" si="114"/>
        <v>0</v>
      </c>
      <c r="Q227" s="15">
        <f t="shared" si="115"/>
        <v>0</v>
      </c>
      <c r="R227" s="15">
        <v>241.6</v>
      </c>
      <c r="S227" s="15">
        <v>241.6</v>
      </c>
      <c r="T227" s="15">
        <f t="shared" si="116"/>
        <v>0</v>
      </c>
      <c r="U227" s="15">
        <f t="shared" si="117"/>
        <v>0</v>
      </c>
      <c r="V227" s="15">
        <f t="shared" si="118"/>
        <v>0</v>
      </c>
      <c r="W227" s="15">
        <f t="shared" si="119"/>
        <v>0</v>
      </c>
      <c r="X227" s="38"/>
    </row>
    <row r="228" s="1" customFormat="1" ht="22" customHeight="1" spans="1:24">
      <c r="A228" s="15">
        <v>707</v>
      </c>
      <c r="B228" s="15">
        <v>3</v>
      </c>
      <c r="C228" s="15">
        <v>1</v>
      </c>
      <c r="D228" s="15">
        <v>3279</v>
      </c>
      <c r="E228" s="15">
        <v>3279</v>
      </c>
      <c r="F228" s="15">
        <f t="shared" si="108"/>
        <v>0</v>
      </c>
      <c r="G228" s="15">
        <f t="shared" si="109"/>
        <v>0</v>
      </c>
      <c r="H228" s="15">
        <f t="shared" si="110"/>
        <v>0</v>
      </c>
      <c r="I228" s="15">
        <v>5989</v>
      </c>
      <c r="J228" s="15">
        <v>5989</v>
      </c>
      <c r="K228" s="15">
        <f t="shared" si="111"/>
        <v>0</v>
      </c>
      <c r="L228" s="15">
        <f t="shared" si="112"/>
        <v>0</v>
      </c>
      <c r="M228" s="15">
        <v>1271</v>
      </c>
      <c r="N228" s="15">
        <v>1271</v>
      </c>
      <c r="O228" s="15">
        <f t="shared" si="113"/>
        <v>0</v>
      </c>
      <c r="P228" s="15">
        <f t="shared" si="114"/>
        <v>0</v>
      </c>
      <c r="Q228" s="15">
        <f t="shared" si="115"/>
        <v>0</v>
      </c>
      <c r="R228" s="15">
        <v>153.2</v>
      </c>
      <c r="S228" s="15">
        <v>153.2</v>
      </c>
      <c r="T228" s="15">
        <f t="shared" si="116"/>
        <v>0</v>
      </c>
      <c r="U228" s="15">
        <f t="shared" si="117"/>
        <v>0</v>
      </c>
      <c r="V228" s="15">
        <f t="shared" si="118"/>
        <v>0</v>
      </c>
      <c r="W228" s="15">
        <f t="shared" si="119"/>
        <v>0</v>
      </c>
      <c r="X228" s="38"/>
    </row>
    <row r="229" s="1" customFormat="1" ht="22" customHeight="1" spans="1:24">
      <c r="A229" s="15">
        <v>708</v>
      </c>
      <c r="B229" s="15">
        <v>4</v>
      </c>
      <c r="C229" s="15">
        <v>1</v>
      </c>
      <c r="D229" s="15">
        <v>2779</v>
      </c>
      <c r="E229" s="15">
        <v>2779</v>
      </c>
      <c r="F229" s="15">
        <f t="shared" si="108"/>
        <v>0</v>
      </c>
      <c r="G229" s="15">
        <f t="shared" si="109"/>
        <v>0</v>
      </c>
      <c r="H229" s="15">
        <f t="shared" si="110"/>
        <v>0</v>
      </c>
      <c r="I229" s="15">
        <v>5950</v>
      </c>
      <c r="J229" s="15">
        <v>5950</v>
      </c>
      <c r="K229" s="15">
        <f t="shared" si="111"/>
        <v>0</v>
      </c>
      <c r="L229" s="15">
        <f t="shared" si="112"/>
        <v>0</v>
      </c>
      <c r="M229" s="15">
        <v>515</v>
      </c>
      <c r="N229" s="15">
        <v>515</v>
      </c>
      <c r="O229" s="15">
        <f t="shared" si="113"/>
        <v>0</v>
      </c>
      <c r="P229" s="15">
        <f t="shared" si="114"/>
        <v>0</v>
      </c>
      <c r="Q229" s="15">
        <f t="shared" si="115"/>
        <v>0</v>
      </c>
      <c r="R229" s="15">
        <v>234</v>
      </c>
      <c r="S229" s="15">
        <v>234</v>
      </c>
      <c r="T229" s="15">
        <f t="shared" si="116"/>
        <v>0</v>
      </c>
      <c r="U229" s="15">
        <f t="shared" si="117"/>
        <v>0</v>
      </c>
      <c r="V229" s="15">
        <f t="shared" si="118"/>
        <v>0</v>
      </c>
      <c r="W229" s="15">
        <f t="shared" si="119"/>
        <v>0</v>
      </c>
      <c r="X229" s="38"/>
    </row>
    <row r="230" ht="22" customHeight="1" spans="1:24">
      <c r="A230" s="12" t="s">
        <v>36</v>
      </c>
      <c r="B230" s="12"/>
      <c r="C230" s="16"/>
      <c r="D230" s="35"/>
      <c r="E230" s="15"/>
      <c r="F230" s="16"/>
      <c r="G230" s="16"/>
      <c r="H230" s="16">
        <f>SUM(H213:H229)</f>
        <v>131.39</v>
      </c>
      <c r="I230" s="15"/>
      <c r="J230" s="15"/>
      <c r="K230" s="16"/>
      <c r="L230" s="16">
        <f>SUM(L213:L229)</f>
        <v>1100.55</v>
      </c>
      <c r="M230" s="15"/>
      <c r="N230" s="15"/>
      <c r="O230" s="16"/>
      <c r="P230" s="16"/>
      <c r="Q230" s="16">
        <f>SUM(Q213:Q229)</f>
        <v>0</v>
      </c>
      <c r="R230" s="15"/>
      <c r="S230" s="15"/>
      <c r="T230" s="16"/>
      <c r="U230" s="16"/>
      <c r="V230" s="16">
        <f>SUM(V213:V229)</f>
        <v>0</v>
      </c>
      <c r="W230" s="16">
        <f>SUM(W213:W229)</f>
        <v>1231.94</v>
      </c>
      <c r="X230" s="28"/>
    </row>
    <row r="231" spans="1:24">
      <c r="J231" s="36"/>
      <c r="K231" s="37"/>
      <c r="P231" s="37" t="s">
        <v>37</v>
      </c>
      <c r="Q231" s="37"/>
    </row>
    <row r="232" ht="27.95" customHeight="1" spans="1:24">
      <c r="A232" s="6" t="s">
        <v>0</v>
      </c>
      <c r="B232" s="6"/>
      <c r="C232" s="6"/>
      <c r="D232" s="7"/>
      <c r="E232" s="7"/>
      <c r="F232" s="6"/>
      <c r="G232" s="6"/>
      <c r="H232" s="6"/>
      <c r="I232" s="7"/>
      <c r="J232" s="7"/>
      <c r="K232" s="6"/>
      <c r="L232" s="6"/>
      <c r="M232" s="7"/>
      <c r="N232" s="7"/>
      <c r="O232" s="6"/>
      <c r="P232" s="6"/>
      <c r="Q232" s="6"/>
      <c r="R232" s="7"/>
      <c r="S232" s="7"/>
      <c r="T232" s="6"/>
      <c r="U232" s="6"/>
      <c r="V232" s="6"/>
      <c r="W232" s="6"/>
      <c r="X232" s="8"/>
    </row>
    <row r="233" ht="18" customHeight="1" spans="1:24">
      <c r="A233" s="12" t="s">
        <v>2</v>
      </c>
      <c r="B233" s="13" t="s">
        <v>3</v>
      </c>
      <c r="C233" s="14" t="s">
        <v>4</v>
      </c>
      <c r="D233" s="15" t="s">
        <v>5</v>
      </c>
      <c r="E233" s="15"/>
      <c r="F233" s="16"/>
      <c r="G233" s="16"/>
      <c r="H233" s="16"/>
      <c r="I233" s="17" t="s">
        <v>6</v>
      </c>
      <c r="J233" s="18"/>
      <c r="K233" s="19"/>
      <c r="L233" s="20"/>
      <c r="M233" s="17" t="s">
        <v>7</v>
      </c>
      <c r="N233" s="18"/>
      <c r="O233" s="19"/>
      <c r="P233" s="19"/>
      <c r="Q233" s="20"/>
      <c r="R233" s="15" t="s">
        <v>8</v>
      </c>
      <c r="S233" s="15"/>
      <c r="T233" s="16"/>
      <c r="U233" s="16"/>
      <c r="V233" s="16"/>
      <c r="W233" s="14" t="s">
        <v>9</v>
      </c>
      <c r="X233" s="21"/>
    </row>
    <row r="234" ht="21" customHeight="1" spans="1:24">
      <c r="A234" s="12"/>
      <c r="B234" s="22"/>
      <c r="C234" s="23"/>
      <c r="D234" s="24" t="s">
        <v>10</v>
      </c>
      <c r="E234" s="24" t="s">
        <v>11</v>
      </c>
      <c r="F234" s="14" t="s">
        <v>12</v>
      </c>
      <c r="G234" s="14" t="s">
        <v>13</v>
      </c>
      <c r="H234" s="14" t="s">
        <v>14</v>
      </c>
      <c r="I234" s="24" t="s">
        <v>10</v>
      </c>
      <c r="J234" s="24" t="s">
        <v>11</v>
      </c>
      <c r="K234" s="14" t="s">
        <v>12</v>
      </c>
      <c r="L234" s="14" t="s">
        <v>16</v>
      </c>
      <c r="M234" s="24" t="s">
        <v>22</v>
      </c>
      <c r="N234" s="24" t="s">
        <v>18</v>
      </c>
      <c r="O234" s="14" t="s">
        <v>19</v>
      </c>
      <c r="P234" s="14" t="s">
        <v>20</v>
      </c>
      <c r="Q234" s="14" t="s">
        <v>21</v>
      </c>
      <c r="R234" s="24" t="s">
        <v>22</v>
      </c>
      <c r="S234" s="24" t="s">
        <v>18</v>
      </c>
      <c r="T234" s="14" t="s">
        <v>19</v>
      </c>
      <c r="U234" s="14" t="s">
        <v>20</v>
      </c>
      <c r="V234" s="14" t="s">
        <v>21</v>
      </c>
      <c r="W234" s="23"/>
      <c r="X234" s="21"/>
    </row>
    <row r="235" ht="38" customHeight="1" spans="1:24">
      <c r="A235" s="26"/>
      <c r="B235" s="22"/>
      <c r="C235" s="23"/>
      <c r="D235" s="27"/>
      <c r="E235" s="27"/>
      <c r="F235" s="23"/>
      <c r="G235" s="23"/>
      <c r="H235" s="23"/>
      <c r="I235" s="27"/>
      <c r="J235" s="27"/>
      <c r="K235" s="23"/>
      <c r="L235" s="23"/>
      <c r="M235" s="27"/>
      <c r="N235" s="27"/>
      <c r="O235" s="23"/>
      <c r="P235" s="23"/>
      <c r="Q235" s="23"/>
      <c r="R235" s="27"/>
      <c r="S235" s="27"/>
      <c r="T235" s="23"/>
      <c r="U235" s="23"/>
      <c r="V235" s="23"/>
      <c r="W235" s="23"/>
      <c r="X235" s="21"/>
    </row>
    <row r="236" s="1" customFormat="1" ht="22" customHeight="1" spans="1:24">
      <c r="A236" s="15">
        <v>709</v>
      </c>
      <c r="B236" s="15">
        <v>4</v>
      </c>
      <c r="C236" s="15">
        <v>1</v>
      </c>
      <c r="D236" s="15">
        <v>5351</v>
      </c>
      <c r="E236" s="15">
        <v>5351</v>
      </c>
      <c r="F236" s="15">
        <f t="shared" ref="F236:F252" si="120">SUM(E236-D236)</f>
        <v>0</v>
      </c>
      <c r="G236" s="15">
        <f t="shared" ref="G236:G252" si="121">MAX(F236-8*B236*C236,0)</f>
        <v>0</v>
      </c>
      <c r="H236" s="15">
        <f t="shared" ref="H236:H252" si="122">ROUND(G236*0.667,2)</f>
        <v>0</v>
      </c>
      <c r="I236" s="15">
        <v>6383</v>
      </c>
      <c r="J236" s="15">
        <v>6383</v>
      </c>
      <c r="K236" s="15">
        <f t="shared" ref="K236:K252" si="123">J236-I236</f>
        <v>0</v>
      </c>
      <c r="L236" s="15">
        <f t="shared" ref="L236:L252" si="124">ROUND(K236*0.667,2)</f>
        <v>0</v>
      </c>
      <c r="M236" s="15">
        <v>161</v>
      </c>
      <c r="N236" s="15">
        <v>161</v>
      </c>
      <c r="O236" s="15">
        <f t="shared" ref="O236:O252" si="125">N236-M236</f>
        <v>0</v>
      </c>
      <c r="P236" s="15">
        <f t="shared" ref="P236:P252" si="126">MAX(O236-4*B236*C236,0)</f>
        <v>0</v>
      </c>
      <c r="Q236" s="15">
        <f t="shared" ref="Q236:Q252" si="127">ROUND(P236*2.83,2)</f>
        <v>0</v>
      </c>
      <c r="R236" s="15">
        <v>198</v>
      </c>
      <c r="S236" s="15">
        <v>198</v>
      </c>
      <c r="T236" s="15">
        <f t="shared" ref="T236:T252" si="128">S236-R236</f>
        <v>0</v>
      </c>
      <c r="U236" s="15">
        <f t="shared" ref="U236:U252" si="129">MAX(T236-1.6*B236*C236,0)</f>
        <v>0</v>
      </c>
      <c r="V236" s="15">
        <f t="shared" ref="V236:V252" si="130">ROUND(U236*25,2)</f>
        <v>0</v>
      </c>
      <c r="W236" s="15">
        <f t="shared" ref="W236:W252" si="131">H236+L236+Q236+V236</f>
        <v>0</v>
      </c>
      <c r="X236" s="38"/>
    </row>
    <row r="237" s="1" customFormat="1" ht="22" customHeight="1" spans="1:24">
      <c r="A237" s="15">
        <v>710</v>
      </c>
      <c r="B237" s="15">
        <v>4</v>
      </c>
      <c r="C237" s="15">
        <v>1</v>
      </c>
      <c r="D237" s="15">
        <v>4185</v>
      </c>
      <c r="E237" s="15">
        <v>4185</v>
      </c>
      <c r="F237" s="15">
        <f t="shared" si="120"/>
        <v>0</v>
      </c>
      <c r="G237" s="15">
        <f t="shared" si="121"/>
        <v>0</v>
      </c>
      <c r="H237" s="15">
        <f t="shared" si="122"/>
        <v>0</v>
      </c>
      <c r="I237" s="15">
        <v>3987</v>
      </c>
      <c r="J237" s="15">
        <v>3987</v>
      </c>
      <c r="K237" s="15">
        <f t="shared" si="123"/>
        <v>0</v>
      </c>
      <c r="L237" s="15">
        <f t="shared" si="124"/>
        <v>0</v>
      </c>
      <c r="M237" s="15">
        <v>555</v>
      </c>
      <c r="N237" s="15">
        <v>555</v>
      </c>
      <c r="O237" s="15">
        <f t="shared" si="125"/>
        <v>0</v>
      </c>
      <c r="P237" s="15">
        <f t="shared" si="126"/>
        <v>0</v>
      </c>
      <c r="Q237" s="15">
        <f t="shared" si="127"/>
        <v>0</v>
      </c>
      <c r="R237" s="15">
        <v>151.5</v>
      </c>
      <c r="S237" s="15">
        <v>151.5</v>
      </c>
      <c r="T237" s="15">
        <f t="shared" si="128"/>
        <v>0</v>
      </c>
      <c r="U237" s="15">
        <f t="shared" si="129"/>
        <v>0</v>
      </c>
      <c r="V237" s="15">
        <f t="shared" si="130"/>
        <v>0</v>
      </c>
      <c r="W237" s="15">
        <f t="shared" si="131"/>
        <v>0</v>
      </c>
      <c r="X237" s="38"/>
    </row>
    <row r="238" s="1" customFormat="1" ht="22" customHeight="1" spans="1:24">
      <c r="A238" s="15">
        <v>711</v>
      </c>
      <c r="B238" s="15">
        <v>4</v>
      </c>
      <c r="C238" s="15">
        <v>1</v>
      </c>
      <c r="D238" s="15">
        <v>2452</v>
      </c>
      <c r="E238" s="15">
        <v>2452</v>
      </c>
      <c r="F238" s="15">
        <f t="shared" si="120"/>
        <v>0</v>
      </c>
      <c r="G238" s="15">
        <f t="shared" si="121"/>
        <v>0</v>
      </c>
      <c r="H238" s="15">
        <f t="shared" si="122"/>
        <v>0</v>
      </c>
      <c r="I238" s="15">
        <v>7126</v>
      </c>
      <c r="J238" s="15">
        <v>7126</v>
      </c>
      <c r="K238" s="15">
        <f t="shared" si="123"/>
        <v>0</v>
      </c>
      <c r="L238" s="15">
        <f t="shared" si="124"/>
        <v>0</v>
      </c>
      <c r="M238" s="15">
        <v>634</v>
      </c>
      <c r="N238" s="15">
        <v>634</v>
      </c>
      <c r="O238" s="15">
        <f t="shared" si="125"/>
        <v>0</v>
      </c>
      <c r="P238" s="15">
        <f t="shared" si="126"/>
        <v>0</v>
      </c>
      <c r="Q238" s="15">
        <f t="shared" si="127"/>
        <v>0</v>
      </c>
      <c r="R238" s="15">
        <v>245.5</v>
      </c>
      <c r="S238" s="15">
        <v>245.5</v>
      </c>
      <c r="T238" s="15">
        <f t="shared" si="128"/>
        <v>0</v>
      </c>
      <c r="U238" s="15">
        <f t="shared" si="129"/>
        <v>0</v>
      </c>
      <c r="V238" s="15">
        <f t="shared" si="130"/>
        <v>0</v>
      </c>
      <c r="W238" s="15">
        <f t="shared" si="131"/>
        <v>0</v>
      </c>
      <c r="X238" s="38"/>
    </row>
    <row r="239" ht="22" customHeight="1" spans="1:24">
      <c r="A239" s="15">
        <v>712</v>
      </c>
      <c r="B239" s="15">
        <v>4</v>
      </c>
      <c r="C239" s="16">
        <v>1</v>
      </c>
      <c r="D239" s="15">
        <v>3463</v>
      </c>
      <c r="E239" s="15">
        <v>3485</v>
      </c>
      <c r="F239" s="16">
        <f t="shared" si="120"/>
        <v>22</v>
      </c>
      <c r="G239" s="16">
        <f t="shared" si="121"/>
        <v>0</v>
      </c>
      <c r="H239" s="16">
        <f t="shared" si="122"/>
        <v>0</v>
      </c>
      <c r="I239" s="15">
        <v>7462</v>
      </c>
      <c r="J239" s="15">
        <v>7747</v>
      </c>
      <c r="K239" s="16">
        <f t="shared" si="123"/>
        <v>285</v>
      </c>
      <c r="L239" s="16">
        <f t="shared" si="124"/>
        <v>190.1</v>
      </c>
      <c r="M239" s="15">
        <v>707</v>
      </c>
      <c r="N239" s="15">
        <v>723</v>
      </c>
      <c r="O239" s="16">
        <f t="shared" si="125"/>
        <v>16</v>
      </c>
      <c r="P239" s="16">
        <f t="shared" si="126"/>
        <v>0</v>
      </c>
      <c r="Q239" s="16">
        <f t="shared" si="127"/>
        <v>0</v>
      </c>
      <c r="R239" s="15">
        <v>184</v>
      </c>
      <c r="S239" s="15">
        <v>186.6</v>
      </c>
      <c r="T239" s="16">
        <f t="shared" si="128"/>
        <v>2.59999999999999</v>
      </c>
      <c r="U239" s="16">
        <f t="shared" si="129"/>
        <v>0</v>
      </c>
      <c r="V239" s="16">
        <f t="shared" si="130"/>
        <v>0</v>
      </c>
      <c r="W239" s="16">
        <f t="shared" si="131"/>
        <v>190.1</v>
      </c>
      <c r="X239" s="28"/>
    </row>
    <row r="240" ht="22" customHeight="1" spans="1:24">
      <c r="A240" s="15">
        <v>713</v>
      </c>
      <c r="B240" s="15">
        <v>4</v>
      </c>
      <c r="C240" s="16">
        <v>1</v>
      </c>
      <c r="D240" s="15">
        <v>1865</v>
      </c>
      <c r="E240" s="15">
        <v>1915</v>
      </c>
      <c r="F240" s="16">
        <f t="shared" si="120"/>
        <v>50</v>
      </c>
      <c r="G240" s="16">
        <f t="shared" si="121"/>
        <v>18</v>
      </c>
      <c r="H240" s="16">
        <f t="shared" si="122"/>
        <v>12.01</v>
      </c>
      <c r="I240" s="15">
        <v>7270</v>
      </c>
      <c r="J240" s="15">
        <v>7576</v>
      </c>
      <c r="K240" s="16">
        <f t="shared" si="123"/>
        <v>306</v>
      </c>
      <c r="L240" s="16">
        <f t="shared" si="124"/>
        <v>204.1</v>
      </c>
      <c r="M240" s="15">
        <v>611</v>
      </c>
      <c r="N240" s="15">
        <v>619</v>
      </c>
      <c r="O240" s="16">
        <f t="shared" si="125"/>
        <v>8</v>
      </c>
      <c r="P240" s="16">
        <f t="shared" si="126"/>
        <v>0</v>
      </c>
      <c r="Q240" s="16">
        <f t="shared" si="127"/>
        <v>0</v>
      </c>
      <c r="R240" s="15">
        <v>157.8</v>
      </c>
      <c r="S240" s="15">
        <v>159.1</v>
      </c>
      <c r="T240" s="16">
        <f t="shared" si="128"/>
        <v>1.29999999999998</v>
      </c>
      <c r="U240" s="16">
        <f t="shared" si="129"/>
        <v>0</v>
      </c>
      <c r="V240" s="16">
        <f t="shared" si="130"/>
        <v>0</v>
      </c>
      <c r="W240" s="16">
        <f t="shared" si="131"/>
        <v>216.11</v>
      </c>
      <c r="X240" s="28"/>
    </row>
    <row r="241" ht="22" customHeight="1" spans="1:24">
      <c r="A241" s="15">
        <v>714</v>
      </c>
      <c r="B241" s="15">
        <v>4</v>
      </c>
      <c r="C241" s="16">
        <v>1</v>
      </c>
      <c r="D241" s="15">
        <v>6226</v>
      </c>
      <c r="E241" s="15">
        <v>6265</v>
      </c>
      <c r="F241" s="16">
        <f t="shared" si="120"/>
        <v>39</v>
      </c>
      <c r="G241" s="16">
        <f t="shared" si="121"/>
        <v>7</v>
      </c>
      <c r="H241" s="16">
        <f t="shared" si="122"/>
        <v>4.67</v>
      </c>
      <c r="I241" s="15">
        <v>6258</v>
      </c>
      <c r="J241" s="15">
        <v>6485</v>
      </c>
      <c r="K241" s="16">
        <f t="shared" si="123"/>
        <v>227</v>
      </c>
      <c r="L241" s="16">
        <f t="shared" si="124"/>
        <v>151.41</v>
      </c>
      <c r="M241" s="15">
        <v>705</v>
      </c>
      <c r="N241" s="15">
        <v>710</v>
      </c>
      <c r="O241" s="16">
        <f t="shared" si="125"/>
        <v>5</v>
      </c>
      <c r="P241" s="16">
        <f t="shared" si="126"/>
        <v>0</v>
      </c>
      <c r="Q241" s="16">
        <f t="shared" si="127"/>
        <v>0</v>
      </c>
      <c r="R241" s="39">
        <v>226</v>
      </c>
      <c r="S241" s="15">
        <v>227.1</v>
      </c>
      <c r="T241" s="16">
        <f t="shared" si="128"/>
        <v>1.09999999999999</v>
      </c>
      <c r="U241" s="16">
        <f t="shared" si="129"/>
        <v>0</v>
      </c>
      <c r="V241" s="16">
        <f t="shared" si="130"/>
        <v>0</v>
      </c>
      <c r="W241" s="16">
        <f t="shared" si="131"/>
        <v>156.08</v>
      </c>
      <c r="X241" s="28"/>
    </row>
    <row r="242" ht="22" customHeight="1" spans="1:24">
      <c r="A242" s="15">
        <v>715</v>
      </c>
      <c r="B242" s="15">
        <v>4</v>
      </c>
      <c r="C242" s="16">
        <v>1</v>
      </c>
      <c r="D242" s="15">
        <v>3516</v>
      </c>
      <c r="E242" s="15">
        <v>3567</v>
      </c>
      <c r="F242" s="16">
        <f t="shared" si="120"/>
        <v>51</v>
      </c>
      <c r="G242" s="16">
        <f t="shared" si="121"/>
        <v>19</v>
      </c>
      <c r="H242" s="16">
        <f t="shared" si="122"/>
        <v>12.67</v>
      </c>
      <c r="I242" s="15">
        <v>8271</v>
      </c>
      <c r="J242" s="15">
        <v>8604</v>
      </c>
      <c r="K242" s="16">
        <f t="shared" si="123"/>
        <v>333</v>
      </c>
      <c r="L242" s="16">
        <f t="shared" si="124"/>
        <v>222.11</v>
      </c>
      <c r="M242" s="15">
        <v>1394</v>
      </c>
      <c r="N242" s="15">
        <v>1403</v>
      </c>
      <c r="O242" s="16">
        <f t="shared" si="125"/>
        <v>9</v>
      </c>
      <c r="P242" s="16">
        <f t="shared" si="126"/>
        <v>0</v>
      </c>
      <c r="Q242" s="16">
        <f t="shared" si="127"/>
        <v>0</v>
      </c>
      <c r="R242" s="15">
        <v>240.7</v>
      </c>
      <c r="S242" s="15">
        <v>243.1</v>
      </c>
      <c r="T242" s="16">
        <f t="shared" si="128"/>
        <v>2.40000000000001</v>
      </c>
      <c r="U242" s="16">
        <f t="shared" si="129"/>
        <v>0</v>
      </c>
      <c r="V242" s="16">
        <f t="shared" si="130"/>
        <v>0</v>
      </c>
      <c r="W242" s="16">
        <f t="shared" si="131"/>
        <v>234.78</v>
      </c>
      <c r="X242" s="28"/>
    </row>
    <row r="243" s="1" customFormat="1" ht="22" customHeight="1" spans="1:24">
      <c r="A243" s="15">
        <v>716</v>
      </c>
      <c r="B243" s="15">
        <v>4</v>
      </c>
      <c r="C243" s="16">
        <v>1</v>
      </c>
      <c r="D243" s="15">
        <v>4224</v>
      </c>
      <c r="E243" s="15">
        <v>4282</v>
      </c>
      <c r="F243" s="16">
        <f t="shared" si="120"/>
        <v>58</v>
      </c>
      <c r="G243" s="16">
        <f t="shared" si="121"/>
        <v>26</v>
      </c>
      <c r="H243" s="16">
        <f t="shared" si="122"/>
        <v>17.34</v>
      </c>
      <c r="I243" s="15">
        <v>7306</v>
      </c>
      <c r="J243" s="15">
        <v>7671</v>
      </c>
      <c r="K243" s="16">
        <f t="shared" si="123"/>
        <v>365</v>
      </c>
      <c r="L243" s="16">
        <f t="shared" si="124"/>
        <v>243.46</v>
      </c>
      <c r="M243" s="15">
        <v>381</v>
      </c>
      <c r="N243" s="15">
        <v>389</v>
      </c>
      <c r="O243" s="16">
        <f t="shared" si="125"/>
        <v>8</v>
      </c>
      <c r="P243" s="16">
        <f t="shared" si="126"/>
        <v>0</v>
      </c>
      <c r="Q243" s="16">
        <f t="shared" si="127"/>
        <v>0</v>
      </c>
      <c r="R243" s="15">
        <v>205.3</v>
      </c>
      <c r="S243" s="15">
        <v>208.5</v>
      </c>
      <c r="T243" s="16">
        <f t="shared" si="128"/>
        <v>3.19999999999999</v>
      </c>
      <c r="U243" s="16">
        <f t="shared" si="129"/>
        <v>0</v>
      </c>
      <c r="V243" s="16">
        <f t="shared" si="130"/>
        <v>0</v>
      </c>
      <c r="W243" s="16">
        <f t="shared" si="131"/>
        <v>260.8</v>
      </c>
      <c r="X243" s="28"/>
    </row>
    <row r="244" ht="22" customHeight="1" spans="1:24">
      <c r="A244" s="15">
        <v>717</v>
      </c>
      <c r="B244" s="15">
        <v>4</v>
      </c>
      <c r="C244" s="16">
        <v>1</v>
      </c>
      <c r="D244" s="15">
        <v>4506</v>
      </c>
      <c r="E244" s="15">
        <v>4541</v>
      </c>
      <c r="F244" s="16">
        <f t="shared" si="120"/>
        <v>35</v>
      </c>
      <c r="G244" s="16">
        <f t="shared" si="121"/>
        <v>3</v>
      </c>
      <c r="H244" s="16">
        <f t="shared" si="122"/>
        <v>2</v>
      </c>
      <c r="I244" s="15">
        <v>6708</v>
      </c>
      <c r="J244" s="15">
        <v>6984</v>
      </c>
      <c r="K244" s="16">
        <f t="shared" si="123"/>
        <v>276</v>
      </c>
      <c r="L244" s="16">
        <f t="shared" si="124"/>
        <v>184.09</v>
      </c>
      <c r="M244" s="15">
        <v>1221</v>
      </c>
      <c r="N244" s="15">
        <v>1226</v>
      </c>
      <c r="O244" s="16">
        <f t="shared" si="125"/>
        <v>5</v>
      </c>
      <c r="P244" s="16">
        <f t="shared" si="126"/>
        <v>0</v>
      </c>
      <c r="Q244" s="16">
        <f t="shared" si="127"/>
        <v>0</v>
      </c>
      <c r="R244" s="15">
        <v>178.3</v>
      </c>
      <c r="S244" s="15">
        <v>180.2</v>
      </c>
      <c r="T244" s="16">
        <f t="shared" si="128"/>
        <v>1.89999999999998</v>
      </c>
      <c r="U244" s="16">
        <f t="shared" si="129"/>
        <v>0</v>
      </c>
      <c r="V244" s="16">
        <f t="shared" si="130"/>
        <v>0</v>
      </c>
      <c r="W244" s="16">
        <f t="shared" si="131"/>
        <v>186.09</v>
      </c>
      <c r="X244" s="28"/>
    </row>
    <row r="245" ht="22" customHeight="1" spans="1:24">
      <c r="A245" s="15">
        <v>718</v>
      </c>
      <c r="B245" s="15">
        <v>3</v>
      </c>
      <c r="C245" s="16">
        <v>1</v>
      </c>
      <c r="D245" s="15">
        <v>2467</v>
      </c>
      <c r="E245" s="15">
        <v>2495</v>
      </c>
      <c r="F245" s="16">
        <f t="shared" si="120"/>
        <v>28</v>
      </c>
      <c r="G245" s="16">
        <f t="shared" si="121"/>
        <v>4</v>
      </c>
      <c r="H245" s="16">
        <f t="shared" si="122"/>
        <v>2.67</v>
      </c>
      <c r="I245" s="15">
        <v>6984</v>
      </c>
      <c r="J245" s="15">
        <v>7158</v>
      </c>
      <c r="K245" s="16">
        <f t="shared" si="123"/>
        <v>174</v>
      </c>
      <c r="L245" s="16">
        <f t="shared" si="124"/>
        <v>116.06</v>
      </c>
      <c r="M245" s="15">
        <v>553</v>
      </c>
      <c r="N245" s="15">
        <v>557</v>
      </c>
      <c r="O245" s="16">
        <f t="shared" si="125"/>
        <v>4</v>
      </c>
      <c r="P245" s="16">
        <f t="shared" si="126"/>
        <v>0</v>
      </c>
      <c r="Q245" s="16">
        <f t="shared" si="127"/>
        <v>0</v>
      </c>
      <c r="R245" s="15">
        <v>178.7</v>
      </c>
      <c r="S245" s="15">
        <v>180.2</v>
      </c>
      <c r="T245" s="16">
        <f t="shared" si="128"/>
        <v>1.5</v>
      </c>
      <c r="U245" s="16">
        <f t="shared" si="129"/>
        <v>0</v>
      </c>
      <c r="V245" s="16">
        <f t="shared" si="130"/>
        <v>0</v>
      </c>
      <c r="W245" s="16">
        <f t="shared" si="131"/>
        <v>118.73</v>
      </c>
      <c r="X245" s="28"/>
    </row>
    <row r="246" ht="22" customHeight="1" spans="1:24">
      <c r="A246" s="15">
        <v>719</v>
      </c>
      <c r="B246" s="15">
        <v>4</v>
      </c>
      <c r="C246" s="16">
        <v>1</v>
      </c>
      <c r="D246" s="15">
        <v>2974</v>
      </c>
      <c r="E246" s="15">
        <v>3030</v>
      </c>
      <c r="F246" s="16">
        <f t="shared" si="120"/>
        <v>56</v>
      </c>
      <c r="G246" s="16">
        <f t="shared" si="121"/>
        <v>24</v>
      </c>
      <c r="H246" s="16">
        <f t="shared" si="122"/>
        <v>16.01</v>
      </c>
      <c r="I246" s="15">
        <v>5027</v>
      </c>
      <c r="J246" s="15">
        <v>5156</v>
      </c>
      <c r="K246" s="16">
        <f t="shared" si="123"/>
        <v>129</v>
      </c>
      <c r="L246" s="16">
        <f t="shared" si="124"/>
        <v>86.04</v>
      </c>
      <c r="M246" s="15">
        <v>261</v>
      </c>
      <c r="N246" s="15">
        <v>269</v>
      </c>
      <c r="O246" s="16">
        <f t="shared" si="125"/>
        <v>8</v>
      </c>
      <c r="P246" s="16">
        <f t="shared" si="126"/>
        <v>0</v>
      </c>
      <c r="Q246" s="16">
        <f t="shared" si="127"/>
        <v>0</v>
      </c>
      <c r="R246" s="15">
        <v>245.1</v>
      </c>
      <c r="S246" s="15">
        <v>247.7</v>
      </c>
      <c r="T246" s="16">
        <f t="shared" si="128"/>
        <v>2.59999999999999</v>
      </c>
      <c r="U246" s="16">
        <f t="shared" si="129"/>
        <v>0</v>
      </c>
      <c r="V246" s="16">
        <f t="shared" si="130"/>
        <v>0</v>
      </c>
      <c r="W246" s="16">
        <f t="shared" si="131"/>
        <v>102.05</v>
      </c>
      <c r="X246" s="28"/>
    </row>
    <row r="247" ht="22" customHeight="1" spans="1:24">
      <c r="A247" s="15">
        <v>720</v>
      </c>
      <c r="B247" s="15">
        <v>4</v>
      </c>
      <c r="C247" s="16">
        <v>1</v>
      </c>
      <c r="D247" s="15">
        <v>9294</v>
      </c>
      <c r="E247" s="15">
        <v>9332</v>
      </c>
      <c r="F247" s="16">
        <f t="shared" si="120"/>
        <v>38</v>
      </c>
      <c r="G247" s="16">
        <f t="shared" si="121"/>
        <v>6</v>
      </c>
      <c r="H247" s="16">
        <f t="shared" si="122"/>
        <v>4</v>
      </c>
      <c r="I247" s="15">
        <v>5922</v>
      </c>
      <c r="J247" s="15">
        <v>6160</v>
      </c>
      <c r="K247" s="16">
        <f t="shared" si="123"/>
        <v>238</v>
      </c>
      <c r="L247" s="16">
        <f t="shared" si="124"/>
        <v>158.75</v>
      </c>
      <c r="M247" s="15">
        <v>77</v>
      </c>
      <c r="N247" s="15">
        <v>85</v>
      </c>
      <c r="O247" s="16">
        <f t="shared" si="125"/>
        <v>8</v>
      </c>
      <c r="P247" s="16">
        <f t="shared" si="126"/>
        <v>0</v>
      </c>
      <c r="Q247" s="16">
        <f t="shared" si="127"/>
        <v>0</v>
      </c>
      <c r="R247" s="15">
        <v>84.9</v>
      </c>
      <c r="S247" s="15">
        <v>86.9</v>
      </c>
      <c r="T247" s="16">
        <f t="shared" si="128"/>
        <v>2</v>
      </c>
      <c r="U247" s="16">
        <f t="shared" si="129"/>
        <v>0</v>
      </c>
      <c r="V247" s="16">
        <f t="shared" si="130"/>
        <v>0</v>
      </c>
      <c r="W247" s="16">
        <f t="shared" si="131"/>
        <v>162.75</v>
      </c>
      <c r="X247" s="28"/>
    </row>
    <row r="248" ht="22" customHeight="1" spans="1:24">
      <c r="A248" s="15">
        <v>721</v>
      </c>
      <c r="B248" s="15">
        <v>4</v>
      </c>
      <c r="C248" s="16">
        <v>1</v>
      </c>
      <c r="D248" s="15">
        <v>3224</v>
      </c>
      <c r="E248" s="15">
        <v>3252</v>
      </c>
      <c r="F248" s="16">
        <f t="shared" si="120"/>
        <v>28</v>
      </c>
      <c r="G248" s="16">
        <f t="shared" si="121"/>
        <v>0</v>
      </c>
      <c r="H248" s="16">
        <f t="shared" si="122"/>
        <v>0</v>
      </c>
      <c r="I248" s="15">
        <v>8499</v>
      </c>
      <c r="J248" s="15">
        <v>8873</v>
      </c>
      <c r="K248" s="16">
        <f t="shared" si="123"/>
        <v>374</v>
      </c>
      <c r="L248" s="16">
        <f t="shared" si="124"/>
        <v>249.46</v>
      </c>
      <c r="M248" s="15">
        <v>632</v>
      </c>
      <c r="N248" s="15">
        <v>637</v>
      </c>
      <c r="O248" s="16">
        <f t="shared" si="125"/>
        <v>5</v>
      </c>
      <c r="P248" s="16">
        <f t="shared" si="126"/>
        <v>0</v>
      </c>
      <c r="Q248" s="16">
        <f t="shared" si="127"/>
        <v>0</v>
      </c>
      <c r="R248" s="15">
        <v>193.9</v>
      </c>
      <c r="S248" s="15">
        <v>196.3</v>
      </c>
      <c r="T248" s="16">
        <f t="shared" si="128"/>
        <v>2.40000000000001</v>
      </c>
      <c r="U248" s="16">
        <f t="shared" si="129"/>
        <v>0</v>
      </c>
      <c r="V248" s="16">
        <f t="shared" si="130"/>
        <v>0</v>
      </c>
      <c r="W248" s="16">
        <f t="shared" si="131"/>
        <v>249.46</v>
      </c>
      <c r="X248" s="28"/>
    </row>
    <row r="249" ht="22" customHeight="1" spans="1:24">
      <c r="A249" s="15">
        <v>722</v>
      </c>
      <c r="B249" s="15">
        <v>4</v>
      </c>
      <c r="C249" s="16">
        <v>1</v>
      </c>
      <c r="D249" s="15">
        <v>4921</v>
      </c>
      <c r="E249" s="15">
        <v>4996</v>
      </c>
      <c r="F249" s="16">
        <f t="shared" si="120"/>
        <v>75</v>
      </c>
      <c r="G249" s="16">
        <f t="shared" si="121"/>
        <v>43</v>
      </c>
      <c r="H249" s="16">
        <f t="shared" si="122"/>
        <v>28.68</v>
      </c>
      <c r="I249" s="15">
        <v>6329</v>
      </c>
      <c r="J249" s="15">
        <v>6615</v>
      </c>
      <c r="K249" s="16">
        <f t="shared" si="123"/>
        <v>286</v>
      </c>
      <c r="L249" s="16">
        <f t="shared" si="124"/>
        <v>190.76</v>
      </c>
      <c r="M249" s="15">
        <v>675</v>
      </c>
      <c r="N249" s="15">
        <v>686</v>
      </c>
      <c r="O249" s="16">
        <f t="shared" si="125"/>
        <v>11</v>
      </c>
      <c r="P249" s="16">
        <f t="shared" si="126"/>
        <v>0</v>
      </c>
      <c r="Q249" s="16">
        <f t="shared" si="127"/>
        <v>0</v>
      </c>
      <c r="R249" s="15">
        <v>173.7</v>
      </c>
      <c r="S249" s="15">
        <v>176.5</v>
      </c>
      <c r="T249" s="16">
        <f t="shared" si="128"/>
        <v>2.80000000000001</v>
      </c>
      <c r="U249" s="16">
        <f t="shared" si="129"/>
        <v>0</v>
      </c>
      <c r="V249" s="16">
        <f t="shared" si="130"/>
        <v>0</v>
      </c>
      <c r="W249" s="16">
        <f t="shared" si="131"/>
        <v>219.44</v>
      </c>
      <c r="X249" s="28"/>
    </row>
    <row r="250" ht="22" customHeight="1" spans="1:24">
      <c r="A250" s="15">
        <v>723</v>
      </c>
      <c r="B250" s="15">
        <v>3</v>
      </c>
      <c r="C250" s="16">
        <v>1</v>
      </c>
      <c r="D250" s="15">
        <v>7385</v>
      </c>
      <c r="E250" s="15">
        <v>7425</v>
      </c>
      <c r="F250" s="16">
        <f t="shared" si="120"/>
        <v>40</v>
      </c>
      <c r="G250" s="16">
        <f t="shared" si="121"/>
        <v>16</v>
      </c>
      <c r="H250" s="16">
        <f t="shared" si="122"/>
        <v>10.67</v>
      </c>
      <c r="I250" s="15">
        <v>7903</v>
      </c>
      <c r="J250" s="15">
        <v>8116</v>
      </c>
      <c r="K250" s="16">
        <f t="shared" si="123"/>
        <v>213</v>
      </c>
      <c r="L250" s="16">
        <f t="shared" si="124"/>
        <v>142.07</v>
      </c>
      <c r="M250" s="15">
        <v>726</v>
      </c>
      <c r="N250" s="15">
        <v>734</v>
      </c>
      <c r="O250" s="16">
        <f t="shared" si="125"/>
        <v>8</v>
      </c>
      <c r="P250" s="16">
        <f t="shared" si="126"/>
        <v>0</v>
      </c>
      <c r="Q250" s="16">
        <f t="shared" si="127"/>
        <v>0</v>
      </c>
      <c r="R250" s="15">
        <v>203.2</v>
      </c>
      <c r="S250" s="15">
        <v>205.6</v>
      </c>
      <c r="T250" s="16">
        <f t="shared" si="128"/>
        <v>2.40000000000001</v>
      </c>
      <c r="U250" s="16">
        <f t="shared" si="129"/>
        <v>0</v>
      </c>
      <c r="V250" s="16">
        <f t="shared" si="130"/>
        <v>0</v>
      </c>
      <c r="W250" s="16">
        <f t="shared" si="131"/>
        <v>152.74</v>
      </c>
      <c r="X250" s="28"/>
    </row>
    <row r="251" ht="22" customHeight="1" spans="1:24">
      <c r="A251" s="15">
        <v>724</v>
      </c>
      <c r="B251" s="15">
        <v>4</v>
      </c>
      <c r="C251" s="16">
        <v>1</v>
      </c>
      <c r="D251" s="15">
        <v>6137</v>
      </c>
      <c r="E251" s="15">
        <v>6201</v>
      </c>
      <c r="F251" s="16">
        <f t="shared" si="120"/>
        <v>64</v>
      </c>
      <c r="G251" s="16">
        <f t="shared" si="121"/>
        <v>32</v>
      </c>
      <c r="H251" s="16">
        <f t="shared" si="122"/>
        <v>21.34</v>
      </c>
      <c r="I251" s="15">
        <v>5804</v>
      </c>
      <c r="J251" s="15">
        <v>6161</v>
      </c>
      <c r="K251" s="16">
        <f t="shared" si="123"/>
        <v>357</v>
      </c>
      <c r="L251" s="16">
        <f t="shared" si="124"/>
        <v>238.12</v>
      </c>
      <c r="M251" s="15">
        <v>127</v>
      </c>
      <c r="N251" s="15">
        <v>139</v>
      </c>
      <c r="O251" s="16">
        <f t="shared" si="125"/>
        <v>12</v>
      </c>
      <c r="P251" s="16">
        <f t="shared" si="126"/>
        <v>0</v>
      </c>
      <c r="Q251" s="16">
        <f t="shared" si="127"/>
        <v>0</v>
      </c>
      <c r="R251" s="15">
        <v>177.1</v>
      </c>
      <c r="S251" s="15">
        <v>179.4</v>
      </c>
      <c r="T251" s="16">
        <f t="shared" si="128"/>
        <v>2.30000000000001</v>
      </c>
      <c r="U251" s="16">
        <f t="shared" si="129"/>
        <v>0</v>
      </c>
      <c r="V251" s="16">
        <f t="shared" si="130"/>
        <v>0</v>
      </c>
      <c r="W251" s="16">
        <f t="shared" si="131"/>
        <v>259.46</v>
      </c>
      <c r="X251" s="28"/>
    </row>
    <row r="252" s="1" customFormat="1" ht="22" customHeight="1" spans="1:24">
      <c r="A252" s="15">
        <v>725</v>
      </c>
      <c r="B252" s="15">
        <v>4</v>
      </c>
      <c r="C252" s="16">
        <v>1</v>
      </c>
      <c r="D252" s="15">
        <v>6185</v>
      </c>
      <c r="E252" s="15">
        <v>6251</v>
      </c>
      <c r="F252" s="16">
        <f t="shared" si="120"/>
        <v>66</v>
      </c>
      <c r="G252" s="16">
        <f t="shared" si="121"/>
        <v>34</v>
      </c>
      <c r="H252" s="16">
        <f t="shared" si="122"/>
        <v>22.68</v>
      </c>
      <c r="I252" s="15">
        <v>5845</v>
      </c>
      <c r="J252" s="15">
        <v>6133</v>
      </c>
      <c r="K252" s="16">
        <f t="shared" si="123"/>
        <v>288</v>
      </c>
      <c r="L252" s="16">
        <f t="shared" si="124"/>
        <v>192.1</v>
      </c>
      <c r="M252" s="15">
        <v>498</v>
      </c>
      <c r="N252" s="15">
        <v>511</v>
      </c>
      <c r="O252" s="16">
        <f t="shared" si="125"/>
        <v>13</v>
      </c>
      <c r="P252" s="16">
        <f t="shared" si="126"/>
        <v>0</v>
      </c>
      <c r="Q252" s="16">
        <f t="shared" si="127"/>
        <v>0</v>
      </c>
      <c r="R252" s="15">
        <v>132.8</v>
      </c>
      <c r="S252" s="15">
        <v>137.5</v>
      </c>
      <c r="T252" s="16">
        <f t="shared" si="128"/>
        <v>4.69999999999999</v>
      </c>
      <c r="U252" s="16">
        <f t="shared" si="129"/>
        <v>0</v>
      </c>
      <c r="V252" s="16">
        <f t="shared" si="130"/>
        <v>0</v>
      </c>
      <c r="W252" s="16">
        <f t="shared" si="131"/>
        <v>214.78</v>
      </c>
      <c r="X252" s="28"/>
    </row>
    <row r="253" ht="22" customHeight="1" spans="1:24">
      <c r="A253" s="12" t="s">
        <v>36</v>
      </c>
      <c r="B253" s="12"/>
      <c r="C253" s="16"/>
      <c r="D253" s="35"/>
      <c r="E253" s="15" t="s">
        <v>38</v>
      </c>
      <c r="F253" s="16"/>
      <c r="G253" s="16"/>
      <c r="H253" s="16">
        <f>SUM(H236:H252)</f>
        <v>154.74</v>
      </c>
      <c r="I253" s="15"/>
      <c r="J253" s="15"/>
      <c r="K253" s="16"/>
      <c r="L253" s="16">
        <f>SUM(L236:L252)</f>
        <v>2568.63</v>
      </c>
      <c r="M253" s="15"/>
      <c r="N253" s="15"/>
      <c r="O253" s="16"/>
      <c r="P253" s="16"/>
      <c r="Q253" s="16">
        <f>SUM(Q236:Q252)</f>
        <v>0</v>
      </c>
      <c r="R253" s="15"/>
      <c r="S253" s="15"/>
      <c r="T253" s="16"/>
      <c r="U253" s="16"/>
      <c r="V253" s="16">
        <f>SUM(V236:V252)</f>
        <v>0</v>
      </c>
      <c r="W253" s="16">
        <f>SUM(W236:W252)</f>
        <v>2723.37</v>
      </c>
      <c r="X253" s="28"/>
    </row>
    <row r="254" spans="1:24">
      <c r="J254" s="36"/>
      <c r="K254" s="37"/>
      <c r="P254" s="37" t="s">
        <v>37</v>
      </c>
      <c r="Q254" s="37"/>
    </row>
    <row r="255" ht="27.95" customHeight="1" spans="1:24">
      <c r="A255" s="6" t="s">
        <v>0</v>
      </c>
      <c r="B255" s="6"/>
      <c r="C255" s="6"/>
      <c r="D255" s="7"/>
      <c r="E255" s="7"/>
      <c r="F255" s="6"/>
      <c r="G255" s="6"/>
      <c r="H255" s="6"/>
      <c r="I255" s="7"/>
      <c r="J255" s="7"/>
      <c r="K255" s="6"/>
      <c r="L255" s="6"/>
      <c r="M255" s="7"/>
      <c r="N255" s="7"/>
      <c r="O255" s="6"/>
      <c r="P255" s="6"/>
      <c r="Q255" s="6"/>
      <c r="R255" s="7"/>
      <c r="S255" s="7"/>
      <c r="T255" s="6"/>
      <c r="U255" s="6"/>
      <c r="V255" s="6"/>
      <c r="W255" s="6"/>
      <c r="X255" s="8"/>
    </row>
    <row r="256" ht="18" customHeight="1" spans="1:24">
      <c r="A256" s="12" t="s">
        <v>2</v>
      </c>
      <c r="B256" s="13" t="s">
        <v>3</v>
      </c>
      <c r="C256" s="14" t="s">
        <v>4</v>
      </c>
      <c r="D256" s="15" t="s">
        <v>5</v>
      </c>
      <c r="E256" s="15"/>
      <c r="F256" s="16"/>
      <c r="G256" s="16"/>
      <c r="H256" s="16"/>
      <c r="I256" s="17" t="s">
        <v>6</v>
      </c>
      <c r="J256" s="18"/>
      <c r="K256" s="19"/>
      <c r="L256" s="20"/>
      <c r="M256" s="17" t="s">
        <v>7</v>
      </c>
      <c r="N256" s="18"/>
      <c r="O256" s="19"/>
      <c r="P256" s="19"/>
      <c r="Q256" s="20"/>
      <c r="R256" s="15" t="s">
        <v>8</v>
      </c>
      <c r="S256" s="15"/>
      <c r="T256" s="16"/>
      <c r="U256" s="16"/>
      <c r="V256" s="16"/>
      <c r="W256" s="14" t="s">
        <v>9</v>
      </c>
      <c r="X256" s="21"/>
    </row>
    <row r="257" ht="21" customHeight="1" spans="1:24">
      <c r="A257" s="12"/>
      <c r="B257" s="22"/>
      <c r="C257" s="23"/>
      <c r="D257" s="24" t="s">
        <v>10</v>
      </c>
      <c r="E257" s="24" t="s">
        <v>11</v>
      </c>
      <c r="F257" s="14" t="s">
        <v>12</v>
      </c>
      <c r="G257" s="14" t="s">
        <v>13</v>
      </c>
      <c r="H257" s="14" t="s">
        <v>14</v>
      </c>
      <c r="I257" s="24" t="s">
        <v>10</v>
      </c>
      <c r="J257" s="24" t="s">
        <v>11</v>
      </c>
      <c r="K257" s="14" t="s">
        <v>12</v>
      </c>
      <c r="L257" s="14" t="s">
        <v>16</v>
      </c>
      <c r="M257" s="24" t="s">
        <v>22</v>
      </c>
      <c r="N257" s="24" t="s">
        <v>18</v>
      </c>
      <c r="O257" s="14" t="s">
        <v>19</v>
      </c>
      <c r="P257" s="14" t="s">
        <v>20</v>
      </c>
      <c r="Q257" s="14" t="s">
        <v>21</v>
      </c>
      <c r="R257" s="24" t="s">
        <v>22</v>
      </c>
      <c r="S257" s="24" t="s">
        <v>18</v>
      </c>
      <c r="T257" s="14" t="s">
        <v>19</v>
      </c>
      <c r="U257" s="14" t="s">
        <v>20</v>
      </c>
      <c r="V257" s="14" t="s">
        <v>21</v>
      </c>
      <c r="W257" s="23"/>
      <c r="X257" s="21"/>
    </row>
    <row r="258" ht="38" customHeight="1" spans="1:24">
      <c r="A258" s="26"/>
      <c r="B258" s="22"/>
      <c r="C258" s="23"/>
      <c r="D258" s="27"/>
      <c r="E258" s="27"/>
      <c r="F258" s="23"/>
      <c r="G258" s="23"/>
      <c r="H258" s="23"/>
      <c r="I258" s="27"/>
      <c r="J258" s="27"/>
      <c r="K258" s="23"/>
      <c r="L258" s="23"/>
      <c r="M258" s="27"/>
      <c r="N258" s="27"/>
      <c r="O258" s="23"/>
      <c r="P258" s="23"/>
      <c r="Q258" s="23"/>
      <c r="R258" s="27"/>
      <c r="S258" s="27"/>
      <c r="T258" s="23"/>
      <c r="U258" s="23"/>
      <c r="V258" s="23"/>
      <c r="W258" s="23"/>
      <c r="X258" s="21"/>
    </row>
    <row r="259" ht="22" customHeight="1" spans="1:24">
      <c r="A259" s="15">
        <v>726</v>
      </c>
      <c r="B259" s="15">
        <v>4</v>
      </c>
      <c r="C259" s="16">
        <v>1</v>
      </c>
      <c r="D259" s="15">
        <v>9288</v>
      </c>
      <c r="E259" s="15">
        <v>9348</v>
      </c>
      <c r="F259" s="16">
        <f t="shared" ref="F259:F275" si="132">SUM(E259-D259)</f>
        <v>60</v>
      </c>
      <c r="G259" s="16">
        <f t="shared" ref="G259:G275" si="133">MAX(F259-8*B259*C259,0)</f>
        <v>28</v>
      </c>
      <c r="H259" s="16">
        <f t="shared" ref="H259:H275" si="134">ROUND(G259*0.667,2)</f>
        <v>18.68</v>
      </c>
      <c r="I259" s="15">
        <v>8651</v>
      </c>
      <c r="J259" s="15">
        <v>9167</v>
      </c>
      <c r="K259" s="16">
        <f t="shared" ref="K259:K275" si="135">J259-I259</f>
        <v>516</v>
      </c>
      <c r="L259" s="16">
        <f t="shared" ref="L259:L275" si="136">ROUND(K259*0.667,2)</f>
        <v>344.17</v>
      </c>
      <c r="M259" s="15">
        <v>215</v>
      </c>
      <c r="N259" s="15">
        <v>223</v>
      </c>
      <c r="O259" s="16">
        <f t="shared" ref="O259:O275" si="137">N259-M259</f>
        <v>8</v>
      </c>
      <c r="P259" s="16">
        <f t="shared" ref="P259:P275" si="138">MAX(O259-4*B259*C259,0)</f>
        <v>0</v>
      </c>
      <c r="Q259" s="16">
        <f t="shared" ref="Q259:Q275" si="139">ROUND(P259*2.83,2)</f>
        <v>0</v>
      </c>
      <c r="R259" s="15">
        <v>275.7</v>
      </c>
      <c r="S259" s="15">
        <v>277.6</v>
      </c>
      <c r="T259" s="16">
        <f t="shared" ref="T259:T275" si="140">S259-R259</f>
        <v>1.90000000000003</v>
      </c>
      <c r="U259" s="16">
        <f t="shared" ref="U259:U275" si="141">MAX(T259-1.6*B259*C259,0)</f>
        <v>0</v>
      </c>
      <c r="V259" s="16">
        <f t="shared" ref="V259:V275" si="142">ROUND(U259*25,2)</f>
        <v>0</v>
      </c>
      <c r="W259" s="16">
        <f t="shared" ref="W259:W275" si="143">H259+L259+Q259+V259</f>
        <v>362.85</v>
      </c>
      <c r="X259" s="28"/>
    </row>
    <row r="260" ht="22" customHeight="1" spans="1:24">
      <c r="A260" s="15">
        <v>727</v>
      </c>
      <c r="B260" s="15">
        <v>1</v>
      </c>
      <c r="C260" s="16">
        <v>1</v>
      </c>
      <c r="D260" s="15">
        <v>3303</v>
      </c>
      <c r="E260" s="15">
        <v>3303</v>
      </c>
      <c r="F260" s="16">
        <f t="shared" si="132"/>
        <v>0</v>
      </c>
      <c r="G260" s="16">
        <f t="shared" si="133"/>
        <v>0</v>
      </c>
      <c r="H260" s="16">
        <f t="shared" si="134"/>
        <v>0</v>
      </c>
      <c r="I260" s="15">
        <v>4057</v>
      </c>
      <c r="J260" s="15">
        <v>4057</v>
      </c>
      <c r="K260" s="16">
        <f t="shared" si="135"/>
        <v>0</v>
      </c>
      <c r="L260" s="16">
        <f t="shared" si="136"/>
        <v>0</v>
      </c>
      <c r="M260" s="15">
        <v>680</v>
      </c>
      <c r="N260" s="15">
        <v>680</v>
      </c>
      <c r="O260" s="16">
        <f t="shared" si="137"/>
        <v>0</v>
      </c>
      <c r="P260" s="16">
        <f t="shared" si="138"/>
        <v>0</v>
      </c>
      <c r="Q260" s="16">
        <f t="shared" si="139"/>
        <v>0</v>
      </c>
      <c r="R260" s="15">
        <v>211.2</v>
      </c>
      <c r="S260" s="15">
        <v>211.2</v>
      </c>
      <c r="T260" s="16">
        <f t="shared" si="140"/>
        <v>0</v>
      </c>
      <c r="U260" s="16">
        <f t="shared" si="141"/>
        <v>0</v>
      </c>
      <c r="V260" s="16">
        <f t="shared" si="142"/>
        <v>0</v>
      </c>
      <c r="W260" s="16">
        <f t="shared" si="143"/>
        <v>0</v>
      </c>
      <c r="X260" s="28"/>
    </row>
    <row r="261" ht="22" customHeight="1" spans="1:24">
      <c r="A261" s="15">
        <v>728</v>
      </c>
      <c r="B261" s="15">
        <v>4</v>
      </c>
      <c r="C261" s="16">
        <v>1</v>
      </c>
      <c r="D261" s="15">
        <v>2089</v>
      </c>
      <c r="E261" s="15">
        <v>2162</v>
      </c>
      <c r="F261" s="16">
        <f t="shared" si="132"/>
        <v>73</v>
      </c>
      <c r="G261" s="16">
        <f t="shared" si="133"/>
        <v>41</v>
      </c>
      <c r="H261" s="16">
        <f t="shared" si="134"/>
        <v>27.35</v>
      </c>
      <c r="I261" s="15">
        <v>5351</v>
      </c>
      <c r="J261" s="15">
        <v>5706</v>
      </c>
      <c r="K261" s="16">
        <f t="shared" si="135"/>
        <v>355</v>
      </c>
      <c r="L261" s="16">
        <f t="shared" si="136"/>
        <v>236.79</v>
      </c>
      <c r="M261" s="15">
        <v>497</v>
      </c>
      <c r="N261" s="15">
        <v>511</v>
      </c>
      <c r="O261" s="16">
        <f t="shared" si="137"/>
        <v>14</v>
      </c>
      <c r="P261" s="16">
        <f t="shared" si="138"/>
        <v>0</v>
      </c>
      <c r="Q261" s="16">
        <f t="shared" si="139"/>
        <v>0</v>
      </c>
      <c r="R261" s="15">
        <v>162.8</v>
      </c>
      <c r="S261" s="15">
        <v>165.2</v>
      </c>
      <c r="T261" s="16">
        <f t="shared" si="140"/>
        <v>2.39999999999998</v>
      </c>
      <c r="U261" s="16">
        <f t="shared" si="141"/>
        <v>0</v>
      </c>
      <c r="V261" s="16">
        <f t="shared" si="142"/>
        <v>0</v>
      </c>
      <c r="W261" s="16">
        <f t="shared" si="143"/>
        <v>264.14</v>
      </c>
      <c r="X261" s="28"/>
    </row>
    <row r="262" ht="22" customHeight="1" spans="1:24">
      <c r="A262" s="15">
        <v>729</v>
      </c>
      <c r="B262" s="15">
        <v>4</v>
      </c>
      <c r="C262" s="16">
        <v>1</v>
      </c>
      <c r="D262" s="15">
        <v>3582</v>
      </c>
      <c r="E262" s="15">
        <v>3619</v>
      </c>
      <c r="F262" s="16">
        <f t="shared" si="132"/>
        <v>37</v>
      </c>
      <c r="G262" s="16">
        <f t="shared" si="133"/>
        <v>5</v>
      </c>
      <c r="H262" s="16">
        <f t="shared" si="134"/>
        <v>3.34</v>
      </c>
      <c r="I262" s="15">
        <v>7535</v>
      </c>
      <c r="J262" s="15">
        <v>7841</v>
      </c>
      <c r="K262" s="16">
        <f t="shared" si="135"/>
        <v>306</v>
      </c>
      <c r="L262" s="16">
        <f t="shared" si="136"/>
        <v>204.1</v>
      </c>
      <c r="M262" s="15">
        <v>530</v>
      </c>
      <c r="N262" s="15">
        <v>541</v>
      </c>
      <c r="O262" s="16">
        <f t="shared" si="137"/>
        <v>11</v>
      </c>
      <c r="P262" s="16">
        <f t="shared" si="138"/>
        <v>0</v>
      </c>
      <c r="Q262" s="16">
        <f t="shared" si="139"/>
        <v>0</v>
      </c>
      <c r="R262" s="15">
        <v>165.6</v>
      </c>
      <c r="S262" s="15">
        <v>168.6</v>
      </c>
      <c r="T262" s="16">
        <f t="shared" si="140"/>
        <v>3</v>
      </c>
      <c r="U262" s="16">
        <f t="shared" si="141"/>
        <v>0</v>
      </c>
      <c r="V262" s="16">
        <f t="shared" si="142"/>
        <v>0</v>
      </c>
      <c r="W262" s="16">
        <f t="shared" si="143"/>
        <v>207.44</v>
      </c>
      <c r="X262" s="28"/>
    </row>
    <row r="263" ht="22" customHeight="1" spans="1:24">
      <c r="A263" s="15">
        <v>730</v>
      </c>
      <c r="B263" s="15">
        <v>4</v>
      </c>
      <c r="C263" s="16">
        <v>1</v>
      </c>
      <c r="D263" s="15">
        <v>2000</v>
      </c>
      <c r="E263" s="15">
        <v>2027</v>
      </c>
      <c r="F263" s="16">
        <f t="shared" si="132"/>
        <v>27</v>
      </c>
      <c r="G263" s="16">
        <f t="shared" si="133"/>
        <v>0</v>
      </c>
      <c r="H263" s="16">
        <f t="shared" si="134"/>
        <v>0</v>
      </c>
      <c r="I263" s="15">
        <v>8383</v>
      </c>
      <c r="J263" s="15">
        <v>8692</v>
      </c>
      <c r="K263" s="16">
        <f t="shared" si="135"/>
        <v>309</v>
      </c>
      <c r="L263" s="16">
        <f t="shared" si="136"/>
        <v>206.1</v>
      </c>
      <c r="M263" s="15">
        <v>580</v>
      </c>
      <c r="N263" s="15">
        <v>586</v>
      </c>
      <c r="O263" s="16">
        <f t="shared" si="137"/>
        <v>6</v>
      </c>
      <c r="P263" s="16">
        <f t="shared" si="138"/>
        <v>0</v>
      </c>
      <c r="Q263" s="16">
        <f t="shared" si="139"/>
        <v>0</v>
      </c>
      <c r="R263" s="15">
        <v>210.7</v>
      </c>
      <c r="S263" s="15">
        <v>212.3</v>
      </c>
      <c r="T263" s="16">
        <f t="shared" si="140"/>
        <v>1.60000000000002</v>
      </c>
      <c r="U263" s="16">
        <f t="shared" si="141"/>
        <v>0</v>
      </c>
      <c r="V263" s="16">
        <f t="shared" si="142"/>
        <v>0</v>
      </c>
      <c r="W263" s="16">
        <f t="shared" si="143"/>
        <v>206.1</v>
      </c>
      <c r="X263" s="28"/>
    </row>
    <row r="264" ht="22" customHeight="1" spans="1:24">
      <c r="A264" s="12"/>
      <c r="B264" s="12"/>
      <c r="C264" s="16"/>
      <c r="D264" s="15"/>
      <c r="E264" s="15"/>
      <c r="F264" s="16">
        <f t="shared" si="132"/>
        <v>0</v>
      </c>
      <c r="G264" s="16">
        <f t="shared" si="133"/>
        <v>0</v>
      </c>
      <c r="H264" s="16">
        <f t="shared" si="134"/>
        <v>0</v>
      </c>
      <c r="I264" s="15"/>
      <c r="J264" s="15"/>
      <c r="K264" s="16">
        <f t="shared" si="135"/>
        <v>0</v>
      </c>
      <c r="L264" s="16">
        <f t="shared" si="136"/>
        <v>0</v>
      </c>
      <c r="M264" s="15"/>
      <c r="N264" s="15"/>
      <c r="O264" s="16">
        <f t="shared" si="137"/>
        <v>0</v>
      </c>
      <c r="P264" s="16">
        <f t="shared" si="138"/>
        <v>0</v>
      </c>
      <c r="Q264" s="16">
        <f t="shared" si="139"/>
        <v>0</v>
      </c>
      <c r="R264" s="15"/>
      <c r="S264" s="15"/>
      <c r="T264" s="16">
        <f t="shared" si="140"/>
        <v>0</v>
      </c>
      <c r="U264" s="16">
        <f t="shared" si="141"/>
        <v>0</v>
      </c>
      <c r="V264" s="16">
        <f t="shared" si="142"/>
        <v>0</v>
      </c>
      <c r="W264" s="16">
        <f t="shared" si="143"/>
        <v>0</v>
      </c>
      <c r="X264" s="28"/>
    </row>
    <row r="265" ht="22" customHeight="1" spans="1:24">
      <c r="A265" s="12"/>
      <c r="B265" s="12"/>
      <c r="C265" s="16"/>
      <c r="D265" s="15"/>
      <c r="E265" s="15"/>
      <c r="F265" s="16">
        <f t="shared" si="132"/>
        <v>0</v>
      </c>
      <c r="G265" s="16">
        <f t="shared" si="133"/>
        <v>0</v>
      </c>
      <c r="H265" s="16">
        <f t="shared" si="134"/>
        <v>0</v>
      </c>
      <c r="I265" s="15"/>
      <c r="J265" s="15"/>
      <c r="K265" s="16">
        <f t="shared" si="135"/>
        <v>0</v>
      </c>
      <c r="L265" s="16">
        <f t="shared" si="136"/>
        <v>0</v>
      </c>
      <c r="M265" s="15"/>
      <c r="N265" s="15"/>
      <c r="O265" s="16">
        <f t="shared" si="137"/>
        <v>0</v>
      </c>
      <c r="P265" s="16">
        <f t="shared" si="138"/>
        <v>0</v>
      </c>
      <c r="Q265" s="16">
        <f t="shared" si="139"/>
        <v>0</v>
      </c>
      <c r="R265" s="15"/>
      <c r="S265" s="15"/>
      <c r="T265" s="16">
        <f t="shared" si="140"/>
        <v>0</v>
      </c>
      <c r="U265" s="16">
        <f t="shared" si="141"/>
        <v>0</v>
      </c>
      <c r="V265" s="16">
        <f t="shared" si="142"/>
        <v>0</v>
      </c>
      <c r="W265" s="16">
        <f t="shared" si="143"/>
        <v>0</v>
      </c>
      <c r="X265" s="28"/>
    </row>
    <row r="266" s="1" customFormat="1" ht="22" customHeight="1" spans="1:24">
      <c r="A266" s="12"/>
      <c r="B266" s="12"/>
      <c r="C266" s="16"/>
      <c r="D266" s="15"/>
      <c r="E266" s="15"/>
      <c r="F266" s="16">
        <f t="shared" si="132"/>
        <v>0</v>
      </c>
      <c r="G266" s="16">
        <f t="shared" si="133"/>
        <v>0</v>
      </c>
      <c r="H266" s="16">
        <f t="shared" si="134"/>
        <v>0</v>
      </c>
      <c r="I266" s="15"/>
      <c r="J266" s="15"/>
      <c r="K266" s="16">
        <f t="shared" si="135"/>
        <v>0</v>
      </c>
      <c r="L266" s="16">
        <f t="shared" si="136"/>
        <v>0</v>
      </c>
      <c r="M266" s="15"/>
      <c r="N266" s="15"/>
      <c r="O266" s="16">
        <f t="shared" si="137"/>
        <v>0</v>
      </c>
      <c r="P266" s="16">
        <f t="shared" si="138"/>
        <v>0</v>
      </c>
      <c r="Q266" s="16">
        <f t="shared" si="139"/>
        <v>0</v>
      </c>
      <c r="R266" s="15"/>
      <c r="S266" s="15"/>
      <c r="T266" s="16">
        <f t="shared" si="140"/>
        <v>0</v>
      </c>
      <c r="U266" s="16">
        <f t="shared" si="141"/>
        <v>0</v>
      </c>
      <c r="V266" s="16">
        <f t="shared" si="142"/>
        <v>0</v>
      </c>
      <c r="W266" s="16">
        <f t="shared" si="143"/>
        <v>0</v>
      </c>
      <c r="X266" s="28"/>
    </row>
    <row r="267" ht="22" customHeight="1" spans="1:24">
      <c r="A267" s="12"/>
      <c r="B267" s="12"/>
      <c r="C267" s="16"/>
      <c r="D267" s="15"/>
      <c r="E267" s="15"/>
      <c r="F267" s="16">
        <f t="shared" si="132"/>
        <v>0</v>
      </c>
      <c r="G267" s="16">
        <f t="shared" si="133"/>
        <v>0</v>
      </c>
      <c r="H267" s="16">
        <f t="shared" si="134"/>
        <v>0</v>
      </c>
      <c r="I267" s="15"/>
      <c r="J267" s="15"/>
      <c r="K267" s="16">
        <f t="shared" si="135"/>
        <v>0</v>
      </c>
      <c r="L267" s="16">
        <f t="shared" si="136"/>
        <v>0</v>
      </c>
      <c r="M267" s="15"/>
      <c r="N267" s="15"/>
      <c r="O267" s="16">
        <f t="shared" si="137"/>
        <v>0</v>
      </c>
      <c r="P267" s="16">
        <f t="shared" si="138"/>
        <v>0</v>
      </c>
      <c r="Q267" s="16">
        <f t="shared" si="139"/>
        <v>0</v>
      </c>
      <c r="R267" s="15"/>
      <c r="S267" s="15"/>
      <c r="T267" s="16">
        <f t="shared" si="140"/>
        <v>0</v>
      </c>
      <c r="U267" s="16">
        <f t="shared" si="141"/>
        <v>0</v>
      </c>
      <c r="V267" s="16">
        <f t="shared" si="142"/>
        <v>0</v>
      </c>
      <c r="W267" s="16">
        <f t="shared" si="143"/>
        <v>0</v>
      </c>
      <c r="X267" s="28"/>
    </row>
    <row r="268" ht="22" customHeight="1" spans="1:24">
      <c r="A268" s="12"/>
      <c r="B268" s="12"/>
      <c r="C268" s="16"/>
      <c r="D268" s="15"/>
      <c r="E268" s="15"/>
      <c r="F268" s="16">
        <f t="shared" si="132"/>
        <v>0</v>
      </c>
      <c r="G268" s="16">
        <f t="shared" si="133"/>
        <v>0</v>
      </c>
      <c r="H268" s="16">
        <f t="shared" si="134"/>
        <v>0</v>
      </c>
      <c r="I268" s="15"/>
      <c r="J268" s="15"/>
      <c r="K268" s="16">
        <f t="shared" si="135"/>
        <v>0</v>
      </c>
      <c r="L268" s="16">
        <f t="shared" si="136"/>
        <v>0</v>
      </c>
      <c r="M268" s="15"/>
      <c r="N268" s="15"/>
      <c r="O268" s="16">
        <f t="shared" si="137"/>
        <v>0</v>
      </c>
      <c r="P268" s="16">
        <f t="shared" si="138"/>
        <v>0</v>
      </c>
      <c r="Q268" s="16">
        <f t="shared" si="139"/>
        <v>0</v>
      </c>
      <c r="R268" s="15"/>
      <c r="S268" s="15"/>
      <c r="T268" s="16">
        <f t="shared" si="140"/>
        <v>0</v>
      </c>
      <c r="U268" s="16">
        <f t="shared" si="141"/>
        <v>0</v>
      </c>
      <c r="V268" s="16">
        <f t="shared" si="142"/>
        <v>0</v>
      </c>
      <c r="W268" s="16">
        <f t="shared" si="143"/>
        <v>0</v>
      </c>
      <c r="X268" s="28"/>
    </row>
    <row r="269" ht="22" customHeight="1" spans="1:24">
      <c r="A269" s="12"/>
      <c r="B269" s="12"/>
      <c r="C269" s="16"/>
      <c r="D269" s="15"/>
      <c r="E269" s="15"/>
      <c r="F269" s="16">
        <f t="shared" si="132"/>
        <v>0</v>
      </c>
      <c r="G269" s="16">
        <f t="shared" si="133"/>
        <v>0</v>
      </c>
      <c r="H269" s="16">
        <f t="shared" si="134"/>
        <v>0</v>
      </c>
      <c r="I269" s="15"/>
      <c r="J269" s="15"/>
      <c r="K269" s="16">
        <f t="shared" si="135"/>
        <v>0</v>
      </c>
      <c r="L269" s="16">
        <f t="shared" si="136"/>
        <v>0</v>
      </c>
      <c r="M269" s="15"/>
      <c r="N269" s="15"/>
      <c r="O269" s="16">
        <f t="shared" si="137"/>
        <v>0</v>
      </c>
      <c r="P269" s="16">
        <f t="shared" si="138"/>
        <v>0</v>
      </c>
      <c r="Q269" s="16">
        <f t="shared" si="139"/>
        <v>0</v>
      </c>
      <c r="R269" s="15"/>
      <c r="S269" s="15"/>
      <c r="T269" s="16">
        <f t="shared" si="140"/>
        <v>0</v>
      </c>
      <c r="U269" s="16">
        <f t="shared" si="141"/>
        <v>0</v>
      </c>
      <c r="V269" s="16">
        <f t="shared" si="142"/>
        <v>0</v>
      </c>
      <c r="W269" s="16">
        <f t="shared" si="143"/>
        <v>0</v>
      </c>
      <c r="X269" s="28"/>
    </row>
    <row r="270" ht="22" customHeight="1" spans="1:24">
      <c r="A270" s="12"/>
      <c r="B270" s="12"/>
      <c r="C270" s="16"/>
      <c r="D270" s="15"/>
      <c r="E270" s="15"/>
      <c r="F270" s="16">
        <f t="shared" si="132"/>
        <v>0</v>
      </c>
      <c r="G270" s="16">
        <f t="shared" si="133"/>
        <v>0</v>
      </c>
      <c r="H270" s="16">
        <f t="shared" si="134"/>
        <v>0</v>
      </c>
      <c r="I270" s="15"/>
      <c r="J270" s="15"/>
      <c r="K270" s="16">
        <f t="shared" si="135"/>
        <v>0</v>
      </c>
      <c r="L270" s="16">
        <f t="shared" si="136"/>
        <v>0</v>
      </c>
      <c r="M270" s="15"/>
      <c r="N270" s="15"/>
      <c r="O270" s="16">
        <f t="shared" si="137"/>
        <v>0</v>
      </c>
      <c r="P270" s="16">
        <f t="shared" si="138"/>
        <v>0</v>
      </c>
      <c r="Q270" s="16">
        <f t="shared" si="139"/>
        <v>0</v>
      </c>
      <c r="R270" s="15"/>
      <c r="S270" s="15"/>
      <c r="T270" s="16">
        <f t="shared" si="140"/>
        <v>0</v>
      </c>
      <c r="U270" s="16">
        <f t="shared" si="141"/>
        <v>0</v>
      </c>
      <c r="V270" s="16">
        <f t="shared" si="142"/>
        <v>0</v>
      </c>
      <c r="W270" s="16">
        <f t="shared" si="143"/>
        <v>0</v>
      </c>
      <c r="X270" s="28"/>
    </row>
    <row r="271" ht="22" customHeight="1" spans="1:24">
      <c r="A271" s="12"/>
      <c r="B271" s="12"/>
      <c r="C271" s="16"/>
      <c r="D271" s="15"/>
      <c r="E271" s="15"/>
      <c r="F271" s="16">
        <f t="shared" si="132"/>
        <v>0</v>
      </c>
      <c r="G271" s="16">
        <f t="shared" si="133"/>
        <v>0</v>
      </c>
      <c r="H271" s="16">
        <f t="shared" si="134"/>
        <v>0</v>
      </c>
      <c r="I271" s="15"/>
      <c r="J271" s="15"/>
      <c r="K271" s="16">
        <f t="shared" si="135"/>
        <v>0</v>
      </c>
      <c r="L271" s="16">
        <f t="shared" si="136"/>
        <v>0</v>
      </c>
      <c r="M271" s="15"/>
      <c r="N271" s="15"/>
      <c r="O271" s="16">
        <f t="shared" si="137"/>
        <v>0</v>
      </c>
      <c r="P271" s="16">
        <f t="shared" si="138"/>
        <v>0</v>
      </c>
      <c r="Q271" s="16">
        <f t="shared" si="139"/>
        <v>0</v>
      </c>
      <c r="R271" s="15"/>
      <c r="S271" s="15"/>
      <c r="T271" s="16">
        <f t="shared" si="140"/>
        <v>0</v>
      </c>
      <c r="U271" s="16">
        <f t="shared" si="141"/>
        <v>0</v>
      </c>
      <c r="V271" s="16">
        <f t="shared" si="142"/>
        <v>0</v>
      </c>
      <c r="W271" s="16">
        <f t="shared" si="143"/>
        <v>0</v>
      </c>
      <c r="X271" s="28"/>
    </row>
    <row r="272" ht="22" customHeight="1" spans="1:24">
      <c r="A272" s="12"/>
      <c r="B272" s="12"/>
      <c r="C272" s="16"/>
      <c r="D272" s="15"/>
      <c r="E272" s="15"/>
      <c r="F272" s="16">
        <f t="shared" si="132"/>
        <v>0</v>
      </c>
      <c r="G272" s="16">
        <f t="shared" si="133"/>
        <v>0</v>
      </c>
      <c r="H272" s="16">
        <f t="shared" si="134"/>
        <v>0</v>
      </c>
      <c r="I272" s="15"/>
      <c r="J272" s="15"/>
      <c r="K272" s="16">
        <f t="shared" si="135"/>
        <v>0</v>
      </c>
      <c r="L272" s="16">
        <f t="shared" si="136"/>
        <v>0</v>
      </c>
      <c r="M272" s="15"/>
      <c r="N272" s="15"/>
      <c r="O272" s="16">
        <f t="shared" si="137"/>
        <v>0</v>
      </c>
      <c r="P272" s="16">
        <f t="shared" si="138"/>
        <v>0</v>
      </c>
      <c r="Q272" s="16">
        <f t="shared" si="139"/>
        <v>0</v>
      </c>
      <c r="R272" s="15"/>
      <c r="S272" s="15"/>
      <c r="T272" s="16">
        <f t="shared" si="140"/>
        <v>0</v>
      </c>
      <c r="U272" s="16">
        <f t="shared" si="141"/>
        <v>0</v>
      </c>
      <c r="V272" s="16">
        <f t="shared" si="142"/>
        <v>0</v>
      </c>
      <c r="W272" s="16">
        <f t="shared" si="143"/>
        <v>0</v>
      </c>
      <c r="X272" s="28"/>
    </row>
    <row r="273" ht="22" customHeight="1" spans="1:24">
      <c r="A273" s="12"/>
      <c r="B273" s="12"/>
      <c r="C273" s="16"/>
      <c r="D273" s="15"/>
      <c r="E273" s="15"/>
      <c r="F273" s="16">
        <f t="shared" si="132"/>
        <v>0</v>
      </c>
      <c r="G273" s="16">
        <f t="shared" si="133"/>
        <v>0</v>
      </c>
      <c r="H273" s="16">
        <f t="shared" si="134"/>
        <v>0</v>
      </c>
      <c r="I273" s="15"/>
      <c r="J273" s="15"/>
      <c r="K273" s="16">
        <f t="shared" si="135"/>
        <v>0</v>
      </c>
      <c r="L273" s="16">
        <f t="shared" si="136"/>
        <v>0</v>
      </c>
      <c r="M273" s="15"/>
      <c r="N273" s="15"/>
      <c r="O273" s="16">
        <f t="shared" si="137"/>
        <v>0</v>
      </c>
      <c r="P273" s="16">
        <f t="shared" si="138"/>
        <v>0</v>
      </c>
      <c r="Q273" s="16">
        <f t="shared" si="139"/>
        <v>0</v>
      </c>
      <c r="R273" s="15"/>
      <c r="S273" s="15"/>
      <c r="T273" s="16">
        <f t="shared" si="140"/>
        <v>0</v>
      </c>
      <c r="U273" s="16">
        <f t="shared" si="141"/>
        <v>0</v>
      </c>
      <c r="V273" s="16">
        <f t="shared" si="142"/>
        <v>0</v>
      </c>
      <c r="W273" s="16">
        <f t="shared" si="143"/>
        <v>0</v>
      </c>
      <c r="X273" s="28"/>
    </row>
    <row r="274" ht="22" customHeight="1" spans="1:24">
      <c r="A274" s="12"/>
      <c r="B274" s="12"/>
      <c r="C274" s="16"/>
      <c r="D274" s="15"/>
      <c r="E274" s="15"/>
      <c r="F274" s="16">
        <f t="shared" si="132"/>
        <v>0</v>
      </c>
      <c r="G274" s="16">
        <f t="shared" si="133"/>
        <v>0</v>
      </c>
      <c r="H274" s="16">
        <f t="shared" si="134"/>
        <v>0</v>
      </c>
      <c r="I274" s="15"/>
      <c r="J274" s="15"/>
      <c r="K274" s="16">
        <f t="shared" si="135"/>
        <v>0</v>
      </c>
      <c r="L274" s="16">
        <f t="shared" si="136"/>
        <v>0</v>
      </c>
      <c r="M274" s="15"/>
      <c r="N274" s="15"/>
      <c r="O274" s="16">
        <f t="shared" si="137"/>
        <v>0</v>
      </c>
      <c r="P274" s="16">
        <f t="shared" si="138"/>
        <v>0</v>
      </c>
      <c r="Q274" s="16">
        <f t="shared" si="139"/>
        <v>0</v>
      </c>
      <c r="R274" s="15"/>
      <c r="S274" s="15"/>
      <c r="T274" s="16">
        <f t="shared" si="140"/>
        <v>0</v>
      </c>
      <c r="U274" s="16">
        <f t="shared" si="141"/>
        <v>0</v>
      </c>
      <c r="V274" s="16">
        <f t="shared" si="142"/>
        <v>0</v>
      </c>
      <c r="W274" s="16">
        <f t="shared" si="143"/>
        <v>0</v>
      </c>
      <c r="X274" s="28"/>
    </row>
    <row r="275" s="1" customFormat="1" ht="22" customHeight="1" spans="1:24">
      <c r="A275" s="12"/>
      <c r="B275" s="12"/>
      <c r="C275" s="16"/>
      <c r="D275" s="15"/>
      <c r="E275" s="15"/>
      <c r="F275" s="16">
        <f t="shared" si="132"/>
        <v>0</v>
      </c>
      <c r="G275" s="16">
        <f t="shared" si="133"/>
        <v>0</v>
      </c>
      <c r="H275" s="16">
        <f t="shared" si="134"/>
        <v>0</v>
      </c>
      <c r="I275" s="15"/>
      <c r="J275" s="15"/>
      <c r="K275" s="16">
        <f t="shared" si="135"/>
        <v>0</v>
      </c>
      <c r="L275" s="16">
        <f t="shared" si="136"/>
        <v>0</v>
      </c>
      <c r="M275" s="15"/>
      <c r="N275" s="15"/>
      <c r="O275" s="16">
        <f t="shared" si="137"/>
        <v>0</v>
      </c>
      <c r="P275" s="16">
        <f t="shared" si="138"/>
        <v>0</v>
      </c>
      <c r="Q275" s="16">
        <f t="shared" si="139"/>
        <v>0</v>
      </c>
      <c r="R275" s="15"/>
      <c r="S275" s="15"/>
      <c r="T275" s="16">
        <f t="shared" si="140"/>
        <v>0</v>
      </c>
      <c r="U275" s="16">
        <f t="shared" si="141"/>
        <v>0</v>
      </c>
      <c r="V275" s="16">
        <f t="shared" si="142"/>
        <v>0</v>
      </c>
      <c r="W275" s="16">
        <f t="shared" si="143"/>
        <v>0</v>
      </c>
      <c r="X275" s="28"/>
    </row>
    <row r="276" ht="22" customHeight="1" spans="1:24">
      <c r="A276" s="12" t="s">
        <v>36</v>
      </c>
      <c r="B276" s="12"/>
      <c r="C276" s="16"/>
      <c r="D276" s="35"/>
      <c r="E276" s="15"/>
      <c r="F276" s="16"/>
      <c r="G276" s="16"/>
      <c r="H276" s="16">
        <f>SUM(H259:H275)</f>
        <v>49.37</v>
      </c>
      <c r="I276" s="15"/>
      <c r="J276" s="15"/>
      <c r="K276" s="16"/>
      <c r="L276" s="16">
        <f>SUM(L259:L275)</f>
        <v>991.16</v>
      </c>
      <c r="M276" s="15"/>
      <c r="N276" s="15"/>
      <c r="O276" s="16"/>
      <c r="P276" s="16"/>
      <c r="Q276" s="16">
        <f>SUM(Q259:Q275)</f>
        <v>0</v>
      </c>
      <c r="R276" s="15"/>
      <c r="S276" s="15"/>
      <c r="T276" s="16"/>
      <c r="U276" s="16"/>
      <c r="V276" s="16">
        <f>SUM(V259:V275)</f>
        <v>0</v>
      </c>
      <c r="W276" s="16">
        <f>SUM(W259:W275)</f>
        <v>1040.53</v>
      </c>
      <c r="X276" s="28"/>
    </row>
    <row r="277" spans="1:24">
      <c r="J277" s="36"/>
      <c r="K277" s="37"/>
      <c r="P277" s="37" t="s">
        <v>37</v>
      </c>
      <c r="Q277" s="37"/>
    </row>
  </sheetData>
  <mergeCells count="362">
    <mergeCell ref="A1:W1"/>
    <mergeCell ref="A2:W2"/>
    <mergeCell ref="D3:H3"/>
    <mergeCell ref="I3:L3"/>
    <mergeCell ref="M3:Q3"/>
    <mergeCell ref="R3:V3"/>
    <mergeCell ref="Y7:AC7"/>
    <mergeCell ref="J24:K24"/>
    <mergeCell ref="P24:Q24"/>
    <mergeCell ref="A25:W25"/>
    <mergeCell ref="D26:H26"/>
    <mergeCell ref="I26:L26"/>
    <mergeCell ref="M26:Q26"/>
    <mergeCell ref="R26:V26"/>
    <mergeCell ref="J47:K47"/>
    <mergeCell ref="P47:Q47"/>
    <mergeCell ref="A48:W48"/>
    <mergeCell ref="D49:H49"/>
    <mergeCell ref="I49:L49"/>
    <mergeCell ref="M49:Q49"/>
    <mergeCell ref="R49:V49"/>
    <mergeCell ref="J70:K70"/>
    <mergeCell ref="P70:Q70"/>
    <mergeCell ref="A71:W71"/>
    <mergeCell ref="D72:H72"/>
    <mergeCell ref="I72:L72"/>
    <mergeCell ref="M72:Q72"/>
    <mergeCell ref="R72:V72"/>
    <mergeCell ref="J93:K93"/>
    <mergeCell ref="P93:Q93"/>
    <mergeCell ref="A94:W94"/>
    <mergeCell ref="D95:H95"/>
    <mergeCell ref="I95:L95"/>
    <mergeCell ref="M95:Q95"/>
    <mergeCell ref="R95:V95"/>
    <mergeCell ref="J116:K116"/>
    <mergeCell ref="P116:Q116"/>
    <mergeCell ref="A117:W117"/>
    <mergeCell ref="D118:H118"/>
    <mergeCell ref="I118:L118"/>
    <mergeCell ref="M118:Q118"/>
    <mergeCell ref="R118:V118"/>
    <mergeCell ref="J139:K139"/>
    <mergeCell ref="P139:Q139"/>
    <mergeCell ref="A140:W140"/>
    <mergeCell ref="D141:H141"/>
    <mergeCell ref="I141:L141"/>
    <mergeCell ref="M141:Q141"/>
    <mergeCell ref="R141:V141"/>
    <mergeCell ref="J162:K162"/>
    <mergeCell ref="P162:Q162"/>
    <mergeCell ref="A163:W163"/>
    <mergeCell ref="D164:H164"/>
    <mergeCell ref="I164:L164"/>
    <mergeCell ref="M164:Q164"/>
    <mergeCell ref="R164:V164"/>
    <mergeCell ref="J185:K185"/>
    <mergeCell ref="P185:Q185"/>
    <mergeCell ref="A186:W186"/>
    <mergeCell ref="D187:H187"/>
    <mergeCell ref="I187:L187"/>
    <mergeCell ref="M187:Q187"/>
    <mergeCell ref="R187:V187"/>
    <mergeCell ref="J208:K208"/>
    <mergeCell ref="P208:Q208"/>
    <mergeCell ref="A209:W209"/>
    <mergeCell ref="D210:H210"/>
    <mergeCell ref="I210:L210"/>
    <mergeCell ref="M210:Q210"/>
    <mergeCell ref="R210:V210"/>
    <mergeCell ref="J231:K231"/>
    <mergeCell ref="P231:Q231"/>
    <mergeCell ref="A232:W232"/>
    <mergeCell ref="D233:H233"/>
    <mergeCell ref="I233:L233"/>
    <mergeCell ref="M233:Q233"/>
    <mergeCell ref="R233:V233"/>
    <mergeCell ref="J254:K254"/>
    <mergeCell ref="P254:Q254"/>
    <mergeCell ref="A255:W255"/>
    <mergeCell ref="D256:H256"/>
    <mergeCell ref="I256:L256"/>
    <mergeCell ref="M256:Q256"/>
    <mergeCell ref="R256:V256"/>
    <mergeCell ref="J277:K277"/>
    <mergeCell ref="P277:Q277"/>
    <mergeCell ref="A3:A5"/>
    <mergeCell ref="A26:A28"/>
    <mergeCell ref="A49:A51"/>
    <mergeCell ref="A72:A74"/>
    <mergeCell ref="A95:A97"/>
    <mergeCell ref="A118:A120"/>
    <mergeCell ref="A141:A143"/>
    <mergeCell ref="A164:A166"/>
    <mergeCell ref="A187:A189"/>
    <mergeCell ref="A210:A212"/>
    <mergeCell ref="A233:A235"/>
    <mergeCell ref="A256:A258"/>
    <mergeCell ref="B3:B5"/>
    <mergeCell ref="B26:B28"/>
    <mergeCell ref="B49:B51"/>
    <mergeCell ref="B72:B74"/>
    <mergeCell ref="B95:B97"/>
    <mergeCell ref="B118:B120"/>
    <mergeCell ref="B141:B143"/>
    <mergeCell ref="B164:B166"/>
    <mergeCell ref="B187:B189"/>
    <mergeCell ref="B210:B212"/>
    <mergeCell ref="B233:B235"/>
    <mergeCell ref="B256:B258"/>
    <mergeCell ref="C3:C5"/>
    <mergeCell ref="C26:C28"/>
    <mergeCell ref="C49:C51"/>
    <mergeCell ref="C72:C74"/>
    <mergeCell ref="C95:C97"/>
    <mergeCell ref="C118:C120"/>
    <mergeCell ref="C141:C143"/>
    <mergeCell ref="C164:C166"/>
    <mergeCell ref="C187:C189"/>
    <mergeCell ref="C210:C212"/>
    <mergeCell ref="C233:C235"/>
    <mergeCell ref="C256:C258"/>
    <mergeCell ref="D4:D5"/>
    <mergeCell ref="D27:D28"/>
    <mergeCell ref="D50:D51"/>
    <mergeCell ref="D73:D74"/>
    <mergeCell ref="D96:D97"/>
    <mergeCell ref="D119:D120"/>
    <mergeCell ref="D142:D143"/>
    <mergeCell ref="D165:D166"/>
    <mergeCell ref="D188:D189"/>
    <mergeCell ref="D211:D212"/>
    <mergeCell ref="D234:D235"/>
    <mergeCell ref="D257:D258"/>
    <mergeCell ref="E4:E5"/>
    <mergeCell ref="E27:E28"/>
    <mergeCell ref="E50:E51"/>
    <mergeCell ref="E73:E74"/>
    <mergeCell ref="E96:E97"/>
    <mergeCell ref="E119:E120"/>
    <mergeCell ref="E142:E143"/>
    <mergeCell ref="E165:E166"/>
    <mergeCell ref="E188:E189"/>
    <mergeCell ref="E211:E212"/>
    <mergeCell ref="E234:E235"/>
    <mergeCell ref="E257:E258"/>
    <mergeCell ref="F4:F5"/>
    <mergeCell ref="F27:F28"/>
    <mergeCell ref="F50:F51"/>
    <mergeCell ref="F73:F74"/>
    <mergeCell ref="F96:F97"/>
    <mergeCell ref="F119:F120"/>
    <mergeCell ref="F142:F143"/>
    <mergeCell ref="F165:F166"/>
    <mergeCell ref="F188:F189"/>
    <mergeCell ref="F211:F212"/>
    <mergeCell ref="F234:F235"/>
    <mergeCell ref="F257:F258"/>
    <mergeCell ref="G4:G5"/>
    <mergeCell ref="G27:G28"/>
    <mergeCell ref="G50:G51"/>
    <mergeCell ref="G73:G74"/>
    <mergeCell ref="G96:G97"/>
    <mergeCell ref="G119:G120"/>
    <mergeCell ref="G142:G143"/>
    <mergeCell ref="G165:G166"/>
    <mergeCell ref="G188:G189"/>
    <mergeCell ref="G211:G212"/>
    <mergeCell ref="G234:G235"/>
    <mergeCell ref="G257:G258"/>
    <mergeCell ref="H4:H5"/>
    <mergeCell ref="H27:H28"/>
    <mergeCell ref="H50:H51"/>
    <mergeCell ref="H73:H74"/>
    <mergeCell ref="H96:H97"/>
    <mergeCell ref="H119:H120"/>
    <mergeCell ref="H142:H143"/>
    <mergeCell ref="H165:H166"/>
    <mergeCell ref="H188:H189"/>
    <mergeCell ref="H211:H212"/>
    <mergeCell ref="H234:H235"/>
    <mergeCell ref="H257:H258"/>
    <mergeCell ref="I4:I5"/>
    <mergeCell ref="I27:I28"/>
    <mergeCell ref="I50:I51"/>
    <mergeCell ref="I73:I74"/>
    <mergeCell ref="I96:I97"/>
    <mergeCell ref="I119:I120"/>
    <mergeCell ref="I142:I143"/>
    <mergeCell ref="I165:I166"/>
    <mergeCell ref="I188:I189"/>
    <mergeCell ref="I211:I212"/>
    <mergeCell ref="I234:I235"/>
    <mergeCell ref="I257:I258"/>
    <mergeCell ref="J4:J5"/>
    <mergeCell ref="J27:J28"/>
    <mergeCell ref="J50:J51"/>
    <mergeCell ref="J73:J74"/>
    <mergeCell ref="J96:J97"/>
    <mergeCell ref="J119:J120"/>
    <mergeCell ref="J142:J143"/>
    <mergeCell ref="J165:J166"/>
    <mergeCell ref="J188:J189"/>
    <mergeCell ref="J211:J212"/>
    <mergeCell ref="J234:J235"/>
    <mergeCell ref="J257:J258"/>
    <mergeCell ref="K4:K5"/>
    <mergeCell ref="K27:K28"/>
    <mergeCell ref="K50:K51"/>
    <mergeCell ref="K73:K74"/>
    <mergeCell ref="K96:K97"/>
    <mergeCell ref="K119:K120"/>
    <mergeCell ref="K142:K143"/>
    <mergeCell ref="K165:K166"/>
    <mergeCell ref="K188:K189"/>
    <mergeCell ref="K211:K212"/>
    <mergeCell ref="K234:K235"/>
    <mergeCell ref="K257:K258"/>
    <mergeCell ref="L4:L5"/>
    <mergeCell ref="L27:L28"/>
    <mergeCell ref="L50:L51"/>
    <mergeCell ref="L73:L74"/>
    <mergeCell ref="L96:L97"/>
    <mergeCell ref="L119:L120"/>
    <mergeCell ref="L142:L143"/>
    <mergeCell ref="L165:L166"/>
    <mergeCell ref="L188:L189"/>
    <mergeCell ref="L211:L212"/>
    <mergeCell ref="L234:L235"/>
    <mergeCell ref="L257:L258"/>
    <mergeCell ref="M4:M5"/>
    <mergeCell ref="M27:M28"/>
    <mergeCell ref="M50:M51"/>
    <mergeCell ref="M73:M74"/>
    <mergeCell ref="M96:M97"/>
    <mergeCell ref="M119:M120"/>
    <mergeCell ref="M142:M143"/>
    <mergeCell ref="M165:M166"/>
    <mergeCell ref="M188:M189"/>
    <mergeCell ref="M211:M212"/>
    <mergeCell ref="M234:M235"/>
    <mergeCell ref="M257:M258"/>
    <mergeCell ref="N4:N5"/>
    <mergeCell ref="N27:N28"/>
    <mergeCell ref="N50:N51"/>
    <mergeCell ref="N73:N74"/>
    <mergeCell ref="N96:N97"/>
    <mergeCell ref="N119:N120"/>
    <mergeCell ref="N142:N143"/>
    <mergeCell ref="N165:N166"/>
    <mergeCell ref="N188:N189"/>
    <mergeCell ref="N211:N212"/>
    <mergeCell ref="N234:N235"/>
    <mergeCell ref="N257:N258"/>
    <mergeCell ref="O4:O5"/>
    <mergeCell ref="O27:O28"/>
    <mergeCell ref="O50:O51"/>
    <mergeCell ref="O73:O74"/>
    <mergeCell ref="O96:O97"/>
    <mergeCell ref="O119:O120"/>
    <mergeCell ref="O142:O143"/>
    <mergeCell ref="O165:O166"/>
    <mergeCell ref="O188:O189"/>
    <mergeCell ref="O211:O212"/>
    <mergeCell ref="O234:O235"/>
    <mergeCell ref="O257:O258"/>
    <mergeCell ref="P4:P5"/>
    <mergeCell ref="P27:P28"/>
    <mergeCell ref="P50:P51"/>
    <mergeCell ref="P73:P74"/>
    <mergeCell ref="P96:P97"/>
    <mergeCell ref="P119:P120"/>
    <mergeCell ref="P142:P143"/>
    <mergeCell ref="P165:P166"/>
    <mergeCell ref="P188:P189"/>
    <mergeCell ref="P211:P212"/>
    <mergeCell ref="P234:P235"/>
    <mergeCell ref="P257:P258"/>
    <mergeCell ref="Q4:Q5"/>
    <mergeCell ref="Q27:Q28"/>
    <mergeCell ref="Q50:Q51"/>
    <mergeCell ref="Q73:Q74"/>
    <mergeCell ref="Q96:Q97"/>
    <mergeCell ref="Q119:Q120"/>
    <mergeCell ref="Q142:Q143"/>
    <mergeCell ref="Q165:Q166"/>
    <mergeCell ref="Q188:Q189"/>
    <mergeCell ref="Q211:Q212"/>
    <mergeCell ref="Q234:Q235"/>
    <mergeCell ref="Q257:Q258"/>
    <mergeCell ref="R4:R5"/>
    <mergeCell ref="R27:R28"/>
    <mergeCell ref="R50:R51"/>
    <mergeCell ref="R73:R74"/>
    <mergeCell ref="R96:R97"/>
    <mergeCell ref="R119:R120"/>
    <mergeCell ref="R142:R143"/>
    <mergeCell ref="R165:R166"/>
    <mergeCell ref="R188:R189"/>
    <mergeCell ref="R211:R212"/>
    <mergeCell ref="R234:R235"/>
    <mergeCell ref="R257:R258"/>
    <mergeCell ref="S4:S5"/>
    <mergeCell ref="S27:S28"/>
    <mergeCell ref="S50:S51"/>
    <mergeCell ref="S73:S74"/>
    <mergeCell ref="S96:S97"/>
    <mergeCell ref="S119:S120"/>
    <mergeCell ref="S142:S143"/>
    <mergeCell ref="S165:S166"/>
    <mergeCell ref="S188:S189"/>
    <mergeCell ref="S211:S212"/>
    <mergeCell ref="S234:S235"/>
    <mergeCell ref="S257:S258"/>
    <mergeCell ref="T4:T5"/>
    <mergeCell ref="T27:T28"/>
    <mergeCell ref="T50:T51"/>
    <mergeCell ref="T73:T74"/>
    <mergeCell ref="T96:T97"/>
    <mergeCell ref="T119:T120"/>
    <mergeCell ref="T142:T143"/>
    <mergeCell ref="T165:T166"/>
    <mergeCell ref="T188:T189"/>
    <mergeCell ref="T211:T212"/>
    <mergeCell ref="T234:T235"/>
    <mergeCell ref="T257:T258"/>
    <mergeCell ref="U4:U5"/>
    <mergeCell ref="U27:U28"/>
    <mergeCell ref="U50:U51"/>
    <mergeCell ref="U73:U74"/>
    <mergeCell ref="U96:U97"/>
    <mergeCell ref="U119:U120"/>
    <mergeCell ref="U142:U143"/>
    <mergeCell ref="U165:U166"/>
    <mergeCell ref="U188:U189"/>
    <mergeCell ref="U211:U212"/>
    <mergeCell ref="U234:U235"/>
    <mergeCell ref="U257:U258"/>
    <mergeCell ref="V4:V5"/>
    <mergeCell ref="V27:V28"/>
    <mergeCell ref="V50:V51"/>
    <mergeCell ref="V73:V74"/>
    <mergeCell ref="V96:V97"/>
    <mergeCell ref="V119:V120"/>
    <mergeCell ref="V142:V143"/>
    <mergeCell ref="V165:V166"/>
    <mergeCell ref="V188:V189"/>
    <mergeCell ref="V211:V212"/>
    <mergeCell ref="V234:V235"/>
    <mergeCell ref="V257:V258"/>
    <mergeCell ref="W3:W5"/>
    <mergeCell ref="W26:W28"/>
    <mergeCell ref="W49:W51"/>
    <mergeCell ref="W72:W74"/>
    <mergeCell ref="W95:W97"/>
    <mergeCell ref="W118:W120"/>
    <mergeCell ref="W141:W143"/>
    <mergeCell ref="W164:W166"/>
    <mergeCell ref="W187:W189"/>
    <mergeCell ref="W210:W212"/>
    <mergeCell ref="W233:W235"/>
    <mergeCell ref="W256:W258"/>
  </mergeCells>
  <conditionalFormatting sqref="D10">
    <cfRule type="cellIs" dxfId="0" priority="146" operator="lessThan">
      <formula>0</formula>
    </cfRule>
  </conditionalFormatting>
  <conditionalFormatting sqref="E10">
    <cfRule type="cellIs" dxfId="0" priority="12" operator="lessThan">
      <formula>0</formula>
    </cfRule>
    <cfRule type="cellIs" dxfId="0" priority="11" operator="lessThan">
      <formula>0</formula>
    </cfRule>
  </conditionalFormatting>
  <conditionalFormatting sqref="I10">
    <cfRule type="cellIs" dxfId="0" priority="144" operator="lessThan">
      <formula>0</formula>
    </cfRule>
  </conditionalFormatting>
  <conditionalFormatting sqref="M10">
    <cfRule type="cellIs" dxfId="0" priority="142" operator="lessThan">
      <formula>0</formula>
    </cfRule>
  </conditionalFormatting>
  <conditionalFormatting sqref="R10">
    <cfRule type="cellIs" dxfId="0" priority="140" operator="lessThan">
      <formula>0</formula>
    </cfRule>
  </conditionalFormatting>
  <conditionalFormatting sqref="F42">
    <cfRule type="cellIs" dxfId="0" priority="15" operator="lessThan">
      <formula>0</formula>
    </cfRule>
  </conditionalFormatting>
  <conditionalFormatting sqref="E260">
    <cfRule type="cellIs" dxfId="0" priority="4" operator="lessThan">
      <formula>0</formula>
    </cfRule>
  </conditionalFormatting>
  <conditionalFormatting sqref="J260">
    <cfRule type="cellIs" dxfId="0" priority="3" operator="lessThan">
      <formula>0</formula>
    </cfRule>
  </conditionalFormatting>
  <conditionalFormatting sqref="N260">
    <cfRule type="cellIs" dxfId="0" priority="2" operator="lessThan">
      <formula>0</formula>
    </cfRule>
  </conditionalFormatting>
  <conditionalFormatting sqref="S260">
    <cfRule type="cellIs" dxfId="0" priority="1" operator="lessThan">
      <formula>0</formula>
    </cfRule>
  </conditionalFormatting>
  <conditionalFormatting sqref="D4:D9">
    <cfRule type="cellIs" dxfId="0" priority="162" operator="lessThan">
      <formula>0</formula>
    </cfRule>
  </conditionalFormatting>
  <conditionalFormatting sqref="D27:D38">
    <cfRule type="cellIs" dxfId="0" priority="154" operator="lessThan">
      <formula>0</formula>
    </cfRule>
  </conditionalFormatting>
  <conditionalFormatting sqref="D39:D45">
    <cfRule type="cellIs" dxfId="0" priority="138" operator="lessThan">
      <formula>0</formula>
    </cfRule>
  </conditionalFormatting>
  <conditionalFormatting sqref="D50:D68">
    <cfRule type="cellIs" dxfId="0" priority="130" operator="lessThan">
      <formula>0</formula>
    </cfRule>
  </conditionalFormatting>
  <conditionalFormatting sqref="D73:D91">
    <cfRule type="cellIs" dxfId="0" priority="122" operator="lessThan">
      <formula>0</formula>
    </cfRule>
  </conditionalFormatting>
  <conditionalFormatting sqref="D96:D114">
    <cfRule type="cellIs" dxfId="0" priority="114" operator="lessThan">
      <formula>0</formula>
    </cfRule>
  </conditionalFormatting>
  <conditionalFormatting sqref="D119:D137">
    <cfRule type="cellIs" dxfId="0" priority="106" operator="lessThan">
      <formula>0</formula>
    </cfRule>
  </conditionalFormatting>
  <conditionalFormatting sqref="D142:D160">
    <cfRule type="cellIs" dxfId="0" priority="98" operator="lessThan">
      <formula>0</formula>
    </cfRule>
  </conditionalFormatting>
  <conditionalFormatting sqref="D165:D183">
    <cfRule type="cellIs" dxfId="0" priority="90" operator="lessThan">
      <formula>0</formula>
    </cfRule>
  </conditionalFormatting>
  <conditionalFormatting sqref="D188:D206">
    <cfRule type="cellIs" dxfId="0" priority="82" operator="lessThan">
      <formula>0</formula>
    </cfRule>
  </conditionalFormatting>
  <conditionalFormatting sqref="D211:D229">
    <cfRule type="cellIs" dxfId="0" priority="74" operator="lessThan">
      <formula>0</formula>
    </cfRule>
  </conditionalFormatting>
  <conditionalFormatting sqref="D234:D252">
    <cfRule type="cellIs" dxfId="0" priority="66" operator="lessThan">
      <formula>0</formula>
    </cfRule>
  </conditionalFormatting>
  <conditionalFormatting sqref="D257:D263">
    <cfRule type="cellIs" dxfId="0" priority="58" operator="lessThan">
      <formula>0</formula>
    </cfRule>
  </conditionalFormatting>
  <conditionalFormatting sqref="E39:E45">
    <cfRule type="cellIs" dxfId="0" priority="13" operator="lessThan">
      <formula>0</formula>
    </cfRule>
  </conditionalFormatting>
  <conditionalFormatting sqref="E52:E59">
    <cfRule type="cellIs" dxfId="0" priority="17" operator="lessThan">
      <formula>0</formula>
    </cfRule>
  </conditionalFormatting>
  <conditionalFormatting sqref="E60:E68">
    <cfRule type="cellIs" dxfId="0" priority="19" operator="lessThan">
      <formula>0</formula>
    </cfRule>
  </conditionalFormatting>
  <conditionalFormatting sqref="E75:E80">
    <cfRule type="cellIs" dxfId="0" priority="21" operator="lessThan">
      <formula>0</formula>
    </cfRule>
  </conditionalFormatting>
  <conditionalFormatting sqref="E123:E137">
    <cfRule type="cellIs" dxfId="0" priority="5" operator="lessThan">
      <formula>0</formula>
    </cfRule>
  </conditionalFormatting>
  <conditionalFormatting sqref="E222:E229">
    <cfRule type="cellIs" dxfId="0" priority="23" operator="lessThan">
      <formula>0</formula>
    </cfRule>
  </conditionalFormatting>
  <conditionalFormatting sqref="I27:I38">
    <cfRule type="cellIs" dxfId="0" priority="152" operator="lessThan">
      <formula>0</formula>
    </cfRule>
  </conditionalFormatting>
  <conditionalFormatting sqref="I39:I45">
    <cfRule type="cellIs" dxfId="0" priority="136" operator="lessThan">
      <formula>0</formula>
    </cfRule>
  </conditionalFormatting>
  <conditionalFormatting sqref="I50:I68">
    <cfRule type="cellIs" dxfId="0" priority="128" operator="lessThan">
      <formula>0</formula>
    </cfRule>
  </conditionalFormatting>
  <conditionalFormatting sqref="I73:I91">
    <cfRule type="cellIs" dxfId="0" priority="120" operator="lessThan">
      <formula>0</formula>
    </cfRule>
  </conditionalFormatting>
  <conditionalFormatting sqref="I96:I114">
    <cfRule type="cellIs" dxfId="0" priority="112" operator="lessThan">
      <formula>0</formula>
    </cfRule>
  </conditionalFormatting>
  <conditionalFormatting sqref="I119:I137">
    <cfRule type="cellIs" dxfId="0" priority="104" operator="lessThan">
      <formula>0</formula>
    </cfRule>
  </conditionalFormatting>
  <conditionalFormatting sqref="I142:I160">
    <cfRule type="cellIs" dxfId="0" priority="96" operator="lessThan">
      <formula>0</formula>
    </cfRule>
  </conditionalFormatting>
  <conditionalFormatting sqref="I165:I183">
    <cfRule type="cellIs" dxfId="0" priority="88" operator="lessThan">
      <formula>0</formula>
    </cfRule>
  </conditionalFormatting>
  <conditionalFormatting sqref="I188:I206">
    <cfRule type="cellIs" dxfId="0" priority="80" operator="lessThan">
      <formula>0</formula>
    </cfRule>
  </conditionalFormatting>
  <conditionalFormatting sqref="I211:I229">
    <cfRule type="cellIs" dxfId="0" priority="72" operator="lessThan">
      <formula>0</formula>
    </cfRule>
  </conditionalFormatting>
  <conditionalFormatting sqref="I234:I252">
    <cfRule type="cellIs" dxfId="0" priority="64" operator="lessThan">
      <formula>0</formula>
    </cfRule>
  </conditionalFormatting>
  <conditionalFormatting sqref="I257:I263">
    <cfRule type="cellIs" dxfId="0" priority="56" operator="lessThan">
      <formula>0</formula>
    </cfRule>
  </conditionalFormatting>
  <conditionalFormatting sqref="M11:M22">
    <cfRule type="cellIs" dxfId="0" priority="158" operator="lessThan">
      <formula>0</formula>
    </cfRule>
  </conditionalFormatting>
  <conditionalFormatting sqref="M27:M38">
    <cfRule type="cellIs" dxfId="0" priority="150" operator="lessThan">
      <formula>0</formula>
    </cfRule>
  </conditionalFormatting>
  <conditionalFormatting sqref="M39:M45">
    <cfRule type="cellIs" dxfId="0" priority="134" operator="lessThan">
      <formula>0</formula>
    </cfRule>
  </conditionalFormatting>
  <conditionalFormatting sqref="M50:M68">
    <cfRule type="cellIs" dxfId="0" priority="126" operator="lessThan">
      <formula>0</formula>
    </cfRule>
  </conditionalFormatting>
  <conditionalFormatting sqref="M73:M91">
    <cfRule type="cellIs" dxfId="0" priority="118" operator="lessThan">
      <formula>0</formula>
    </cfRule>
  </conditionalFormatting>
  <conditionalFormatting sqref="M96:M114">
    <cfRule type="cellIs" dxfId="0" priority="110" operator="lessThan">
      <formula>0</formula>
    </cfRule>
  </conditionalFormatting>
  <conditionalFormatting sqref="M119:M137">
    <cfRule type="cellIs" dxfId="0" priority="102" operator="lessThan">
      <formula>0</formula>
    </cfRule>
  </conditionalFormatting>
  <conditionalFormatting sqref="M142:M160">
    <cfRule type="cellIs" dxfId="0" priority="94" operator="lessThan">
      <formula>0</formula>
    </cfRule>
  </conditionalFormatting>
  <conditionalFormatting sqref="M165:M183">
    <cfRule type="cellIs" dxfId="0" priority="86" operator="lessThan">
      <formula>0</formula>
    </cfRule>
  </conditionalFormatting>
  <conditionalFormatting sqref="M188:M206">
    <cfRule type="cellIs" dxfId="0" priority="78" operator="lessThan">
      <formula>0</formula>
    </cfRule>
  </conditionalFormatting>
  <conditionalFormatting sqref="M211:M229">
    <cfRule type="cellIs" dxfId="0" priority="70" operator="lessThan">
      <formula>0</formula>
    </cfRule>
  </conditionalFormatting>
  <conditionalFormatting sqref="M234:M252">
    <cfRule type="cellIs" dxfId="0" priority="62" operator="lessThan">
      <formula>0</formula>
    </cfRule>
  </conditionalFormatting>
  <conditionalFormatting sqref="M257:M263">
    <cfRule type="cellIs" dxfId="0" priority="54" operator="lessThan">
      <formula>0</formula>
    </cfRule>
  </conditionalFormatting>
  <conditionalFormatting sqref="N39:N45">
    <cfRule type="cellIs" dxfId="0" priority="48" operator="lessThan">
      <formula>0</formula>
    </cfRule>
  </conditionalFormatting>
  <conditionalFormatting sqref="N52:N59">
    <cfRule type="cellIs" dxfId="0" priority="44" operator="lessThan">
      <formula>0</formula>
    </cfRule>
  </conditionalFormatting>
  <conditionalFormatting sqref="N60:N68">
    <cfRule type="cellIs" dxfId="0" priority="41" operator="lessThan">
      <formula>0</formula>
    </cfRule>
  </conditionalFormatting>
  <conditionalFormatting sqref="N75:N80">
    <cfRule type="cellIs" dxfId="0" priority="37" operator="lessThan">
      <formula>0</formula>
    </cfRule>
  </conditionalFormatting>
  <conditionalFormatting sqref="N123:N137">
    <cfRule type="cellIs" dxfId="0" priority="31" operator="lessThan">
      <formula>0</formula>
    </cfRule>
  </conditionalFormatting>
  <conditionalFormatting sqref="N222:N229">
    <cfRule type="cellIs" dxfId="0" priority="27" operator="lessThan">
      <formula>0</formula>
    </cfRule>
  </conditionalFormatting>
  <conditionalFormatting sqref="R4:R9">
    <cfRule type="cellIs" dxfId="0" priority="160" operator="lessThan">
      <formula>0</formula>
    </cfRule>
  </conditionalFormatting>
  <conditionalFormatting sqref="R11:R22">
    <cfRule type="cellIs" dxfId="0" priority="156" operator="lessThan">
      <formula>0</formula>
    </cfRule>
  </conditionalFormatting>
  <conditionalFormatting sqref="R27:R38">
    <cfRule type="cellIs" dxfId="0" priority="148" operator="lessThan">
      <formula>0</formula>
    </cfRule>
  </conditionalFormatting>
  <conditionalFormatting sqref="R39:R45">
    <cfRule type="cellIs" dxfId="0" priority="132" operator="lessThan">
      <formula>0</formula>
    </cfRule>
  </conditionalFormatting>
  <conditionalFormatting sqref="R50:R68">
    <cfRule type="cellIs" dxfId="0" priority="124" operator="lessThan">
      <formula>0</formula>
    </cfRule>
  </conditionalFormatting>
  <conditionalFormatting sqref="R73:R91">
    <cfRule type="cellIs" dxfId="0" priority="116" operator="lessThan">
      <formula>0</formula>
    </cfRule>
  </conditionalFormatting>
  <conditionalFormatting sqref="R96:R114">
    <cfRule type="cellIs" dxfId="0" priority="108" operator="lessThan">
      <formula>0</formula>
    </cfRule>
  </conditionalFormatting>
  <conditionalFormatting sqref="R119:R137">
    <cfRule type="cellIs" dxfId="0" priority="100" operator="lessThan">
      <formula>0</formula>
    </cfRule>
  </conditionalFormatting>
  <conditionalFormatting sqref="R142:R160">
    <cfRule type="cellIs" dxfId="0" priority="92" operator="lessThan">
      <formula>0</formula>
    </cfRule>
  </conditionalFormatting>
  <conditionalFormatting sqref="R165:R183">
    <cfRule type="cellIs" dxfId="0" priority="84" operator="lessThan">
      <formula>0</formula>
    </cfRule>
  </conditionalFormatting>
  <conditionalFormatting sqref="R188:R206">
    <cfRule type="cellIs" dxfId="0" priority="76" operator="lessThan">
      <formula>0</formula>
    </cfRule>
  </conditionalFormatting>
  <conditionalFormatting sqref="R211:R229">
    <cfRule type="cellIs" dxfId="0" priority="68" operator="lessThan">
      <formula>0</formula>
    </cfRule>
  </conditionalFormatting>
  <conditionalFormatting sqref="R234:R252">
    <cfRule type="cellIs" dxfId="0" priority="60" operator="lessThan">
      <formula>0</formula>
    </cfRule>
  </conditionalFormatting>
  <conditionalFormatting sqref="R257:R263">
    <cfRule type="cellIs" dxfId="0" priority="52" operator="lessThan">
      <formula>0</formula>
    </cfRule>
  </conditionalFormatting>
  <conditionalFormatting sqref="S39:S45">
    <cfRule type="cellIs" dxfId="0" priority="47" operator="lessThan">
      <formula>0</formula>
    </cfRule>
  </conditionalFormatting>
  <conditionalFormatting sqref="S52:S59">
    <cfRule type="cellIs" dxfId="0" priority="43" operator="lessThan">
      <formula>0</formula>
    </cfRule>
  </conditionalFormatting>
  <conditionalFormatting sqref="S60:S68">
    <cfRule type="cellIs" dxfId="0" priority="39" operator="lessThan">
      <formula>0</formula>
    </cfRule>
  </conditionalFormatting>
  <conditionalFormatting sqref="S75:S80">
    <cfRule type="cellIs" dxfId="0" priority="35" operator="lessThan">
      <formula>0</formula>
    </cfRule>
  </conditionalFormatting>
  <conditionalFormatting sqref="S107:S111">
    <cfRule type="cellIs" dxfId="0" priority="33" operator="lessThan">
      <formula>0</formula>
    </cfRule>
  </conditionalFormatting>
  <conditionalFormatting sqref="S123:S137">
    <cfRule type="cellIs" dxfId="0" priority="29" operator="lessThan">
      <formula>0</formula>
    </cfRule>
  </conditionalFormatting>
  <conditionalFormatting sqref="S222:S229">
    <cfRule type="cellIs" dxfId="0" priority="25" operator="lessThan">
      <formula>0</formula>
    </cfRule>
  </conditionalFormatting>
  <conditionalFormatting sqref="$A1:$XFD3 A4:C5 E4:Q5 S4:XFD5 E6:Q9 S6:XFD9 F10:H10 J10:L10 N10:Q10 S10:XFD10 D11:L22 N11:Q22 S11:XFD22 $A23:$XFD26 A27:C28 E27:H28 J27:L28 N27:Q28 S27:XFD28 E29:H38 J29:L38 N29:Q38 S29:XFD38 F39:H41 J39:L41 O39:Q41 T39:XFD41 G42:H42 J42:L42 O42:Q42 T42:XFD42 F43:H45 J43:L45 O43:Q45 T43:XFD45 $A46:$XFD49 A50:C51 E50:H51 J50:L51 N50:Q51 S50:XFD51 F52:H59 J52:L59 O52:Q59 T52:XFD59 F60:H68 J60:L68 O60:Q68 T60:XFD68 $A69:$XFD72 A73:C74 E73:H74 J73:L74 N73:Q74 S73:XFD74 F75:H80 J75:L80 O75:Q80 T75:XFD80 E81:H91 J81:L91 N81:Q91 S81:XFD91 $A92:$XFD95 A96:C97 E96:H97 J96:L97 N96:Q97 S96:XFD97 E98:H106 J98:L106 N98:Q106 S98:XFD106 E107:H111 J107:L111 N107:Q111 T107:XFD111 E112:H114 J112:L114 N112:Q114 S112:XFD114 $A115:$XFD118 A119:C120 E119:H120 J119:L120 N119:Q120 S119:XFD120 E121:H122 J121:L122 N121:Q122 S121:XFD122 F123:H137 J123:L137 O123:Q137 T123:XFD137 $A138:$XFD141 A142:C143 E142:H143 J142:L143 N142:Q143 S142:XFD143 E144:H160 J144:L160 N144:Q160 S144:XFD160 $A161:$XFD164 A165:C166 E165:H166 J165:L166 N165:Q166 S165:XFD166 E167:H183 J167:L183 N167:Q183 S167:XFD183 $A184:$XFD187 A188:C189 E188:H189 J188:L189 N188:Q189 S188:XFD189 E190:H206 J190:L206 N190:Q206 S190:XFD206 $A207:$XFD210 A211:C212 E211:H212 J211:L212 N211:Q212 S211:XFD212 E213:H221 J213:L221 N213:Q221 S213:XFD221 F222:H229 J222:L229 O222:Q229 T222:XFD229 $A230:$XFD233 A234:C235 E234:H235 J234:L235 N234:Q235 S234:XFD235 E236:H252 J236:L252 N236:Q252 S236:XFD252 $A253:$XFD256 A257:C258 E257:H258 J257:L258 N257:Q258 S257:XFD258 E259:H259 J259:L259 N259:Q259 S259:XFD259 F260:H260 K260:L260 O260:Q260 T260:XFD260 E261:H263 J261:L263 N261:Q263 S261:XFD263 $A264:$XFD1048576">
    <cfRule type="cellIs" dxfId="0" priority="188" operator="lessThan">
      <formula>0</formula>
    </cfRule>
  </conditionalFormatting>
  <conditionalFormatting sqref="A6:C22">
    <cfRule type="cellIs" dxfId="0" priority="186" operator="lessThan">
      <formula>0</formula>
    </cfRule>
  </conditionalFormatting>
  <conditionalFormatting sqref="A29:C45">
    <cfRule type="cellIs" dxfId="0" priority="184" operator="lessThan">
      <formula>0</formula>
    </cfRule>
  </conditionalFormatting>
  <conditionalFormatting sqref="A52:C68">
    <cfRule type="cellIs" dxfId="0" priority="182" operator="lessThan">
      <formula>0</formula>
    </cfRule>
  </conditionalFormatting>
  <conditionalFormatting sqref="A75:C91">
    <cfRule type="cellIs" dxfId="0" priority="180" operator="lessThan">
      <formula>0</formula>
    </cfRule>
  </conditionalFormatting>
  <conditionalFormatting sqref="A98:C114">
    <cfRule type="cellIs" dxfId="0" priority="178" operator="lessThan">
      <formula>0</formula>
    </cfRule>
  </conditionalFormatting>
  <conditionalFormatting sqref="A121:C137">
    <cfRule type="cellIs" dxfId="0" priority="176" operator="lessThan">
      <formula>0</formula>
    </cfRule>
  </conditionalFormatting>
  <conditionalFormatting sqref="A144:C160">
    <cfRule type="cellIs" dxfId="0" priority="174" operator="lessThan">
      <formula>0</formula>
    </cfRule>
  </conditionalFormatting>
  <conditionalFormatting sqref="A167:C183">
    <cfRule type="cellIs" dxfId="0" priority="172" operator="lessThan">
      <formula>0</formula>
    </cfRule>
  </conditionalFormatting>
  <conditionalFormatting sqref="A190:C206">
    <cfRule type="cellIs" dxfId="0" priority="170" operator="lessThan">
      <formula>0</formula>
    </cfRule>
  </conditionalFormatting>
  <conditionalFormatting sqref="A213:C229">
    <cfRule type="cellIs" dxfId="0" priority="168" operator="lessThan">
      <formula>0</formula>
    </cfRule>
  </conditionalFormatting>
  <conditionalFormatting sqref="A236:C252">
    <cfRule type="cellIs" dxfId="0" priority="166" operator="lessThan">
      <formula>0</formula>
    </cfRule>
  </conditionalFormatting>
  <conditionalFormatting sqref="A259:C263">
    <cfRule type="cellIs" dxfId="0" priority="164" operator="lessThan">
      <formula>0</formula>
    </cfRule>
  </conditionalFormatting>
  <printOptions horizontalCentered="1"/>
  <pageMargins left="0.251388888888889" right="0.251388888888889" top="0.550694444444444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微信用户</cp:lastModifiedBy>
  <dcterms:created xsi:type="dcterms:W3CDTF">2023-10-28T08:48:00Z</dcterms:created>
  <dcterms:modified xsi:type="dcterms:W3CDTF">2026-07-20T05:20:55Z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67E71E337BAF49469CB358723A8AC351_13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